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264"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<sst xmlns="http://schemas.openxmlformats.org/spreadsheetml/2006/main" count="488" uniqueCount="122">
  <si>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</si>
  <si>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</si>
  <si>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</si>
  <si>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</si>
  <si>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</si>
  <si>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</si>
  <si>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</si>
  <si>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</si>
  <si>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</si>
  <si>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</si>
  <si>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</si>
  <si>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</si>
  <si>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</si>
  <si>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</si>
  <si>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</si>
  <si>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</si>
  <si>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</si>
  <si>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</si>
  <si>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</si>
  <si>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</si>
  <si>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</si>
  <si>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</si>
  <si>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</si>
  <si>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</si>
  <si>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</si>
  <si>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</si>
  <si>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</si>
  <si>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</si>
  <si>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</si>
  <si>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</si>
  <si>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</si>
  <si>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</si>
  <si>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</si>
  <si>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</si>
  <si>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</si>
  <si>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</si>
  <si>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</si>
  <si>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</si>
  <si>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</si>
  <si>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</si>
  <si>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</si>
  <si>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</si>
  <si>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</si>
  <si>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</si>
  <si>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</si>
  <si>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</si>
  <si>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</si>
  <si>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</si>
  <si>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</si>
  <si>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</si>
  <si>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</si>
  <si>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</si>
  <si>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</si>
  <si>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</si>
  <si>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</si>
  <si>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</si>
  <si>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</si>
  <si>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</si>
  <si>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</si>
  <si>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</si>
  <si>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</si>
  <si>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</si>
  <si>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</si>
  <si>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</si>
  <si>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</si>
  <si>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</si>
  <si>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</si>
  <si>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</si>
  <si>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</si>
  <si>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</si>
  <si>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</si>
  <si>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</si>
  <si>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</si>
  <si>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</si>
  <si>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</si>
  <si>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</si>
  <si>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</si>
  <si>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</si>
  <si>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</si>
  <si>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</si>
  <si>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</si>
  <si>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</si>
  <si>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</si>
  <si>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</si>
  <si>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</si>
  <si>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</si>
  <si>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</si>
  <si>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</si>
  <si>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</si>
  <si>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</si>
  <si>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</si>
  <si>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</si>
  <si>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</si>
  <si>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</si>
  <si>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</si>
  <si>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</si>
  <si>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</si>
  <si>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</si>
  <si>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</si>
  <si>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</si>
  <si>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</si>
  <si>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</si>
  <si>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CKm</t>
  </si>
  <si>
    <t>Ckm</t>
  </si>
  <si>
    <t>Package-I (Power Division Siaha and Lawngtlai)</t>
  </si>
  <si>
    <t>Installation of 25kVA Distribution Transformer (Annexure -I)</t>
  </si>
  <si>
    <t>Installation of 63kVA Distribution Transformer (Annexure-II)</t>
  </si>
  <si>
    <t>Installation of 100kVA Distribution Transformer (Annexure -III)</t>
  </si>
  <si>
    <t xml:space="preserve">Construction of LT lines using Ant &amp; Gnat conductor (Annexure-VI) </t>
  </si>
  <si>
    <t>Construction of 11kV line using Weasel on SP-35 (Annexure-VII)</t>
  </si>
  <si>
    <t>Service connection cost for individual Households (Annexure -VIII)</t>
  </si>
  <si>
    <t>Package-II (Power Maintenance Division-II, Lunglei)</t>
  </si>
  <si>
    <t>Package-III (Power Maintenance Division-I)</t>
  </si>
  <si>
    <t>Package-IV (Aizawl Power Circle)</t>
  </si>
  <si>
    <t>Package-V (Champhai Power Circle)</t>
  </si>
  <si>
    <t>Package-VI (Transmission Circle &amp; PC-II)</t>
  </si>
  <si>
    <t>Package-VII (Mamit Power Division)</t>
  </si>
  <si>
    <t>Package-VIII (Kolasib Power Division)</t>
  </si>
  <si>
    <t xml:space="preserve">Construction of LT lines using Ant &amp; Gnat conductor ( Annexure-VI) </t>
  </si>
  <si>
    <t>Tender Inviting Authority: Engineer-in-Chief, Power &amp; Electricity Department, Mizoram</t>
  </si>
  <si>
    <t>Name of Work: Electrification of Leftout Households in the State of Mizoram under Revamped Reforms based and Results linked Distribution Sector Scheme  in 12 Divisions (Lawngtlai Power Division, Siaha Power Division, Power Maintenance Division – II, Power Maintenance Division – I, Aizawl Power Circle, Champhai Power Project Division, Khawzawl Power Division, Maicham Power Division, Construction Division, Serchhip Power Division, Mamit Power Division, Kolasib Power Division). Rates as per SoR 2023, P&amp;ED</t>
  </si>
  <si>
    <t>Contract No:  T.32011/1/2024-EinC(P)/W-II/53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</si>
</sst>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5"/>
      <color indexed="8"/>
      <name val="Times New Roman"/>
      <family val="1"/>
    </font>
    <font>
      <sz val="13"/>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5"/>
      <color theme="1"/>
      <name val="Times New Roman"/>
      <family val="1"/>
    </font>
    <font>
      <sz val="13"/>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5" fillId="0" borderId="11" xfId="58" applyNumberFormat="1" applyFont="1" applyFill="1" applyBorder="1" applyAlignment="1">
      <alignment horizontal="center" vertical="top" wrapText="1"/>
      <protection/>
    </xf>
    <xf numFmtId="0" fontId="2" fillId="0" borderId="13" xfId="58" applyFont="1" applyFill="1" applyBorder="1" applyAlignment="1">
      <alignment vertical="top" wrapText="1"/>
      <protection/>
    </xf>
    <xf numFmtId="0" fontId="73" fillId="0" borderId="13" xfId="0" applyFont="1" applyFill="1" applyBorder="1" applyAlignment="1">
      <alignment horizontal="left" wrapText="1"/>
    </xf>
    <xf numFmtId="0" fontId="73" fillId="0" borderId="13" xfId="0" applyFont="1" applyFill="1" applyBorder="1" applyAlignment="1">
      <alignment horizontal="left" vertical="center" wrapText="1"/>
    </xf>
    <xf numFmtId="0" fontId="74" fillId="0" borderId="13" xfId="0" applyFont="1" applyFill="1" applyBorder="1" applyAlignment="1">
      <alignment vertical="center" wrapText="1"/>
    </xf>
    <xf numFmtId="0" fontId="73" fillId="0" borderId="13" xfId="0" applyFont="1" applyFill="1" applyBorder="1" applyAlignment="1">
      <alignment vertical="center" wrapText="1"/>
    </xf>
    <xf numFmtId="0" fontId="2" fillId="0" borderId="10" xfId="58" applyFont="1" applyFill="1" applyBorder="1" applyAlignment="1">
      <alignment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3"/>
  <sheetViews>
    <sheetView showGridLines="0" zoomScale="73" zoomScaleNormal="73" zoomScalePageLayoutView="0" workbookViewId="0" topLeftCell="A8">
      <selection activeCell="M14" sqref="M14:M18"/>
    </sheetView>
  </sheetViews>
  <sheetFormatPr defaultColWidth="9.140625" defaultRowHeight="15"/>
  <cols>
    <col min="1" max="1" width="15.421875" style="61" customWidth="1"/>
    <col min="2" max="2" width="89.421875" style="61" customWidth="1"/>
    <col min="3" max="3" width="46.57421875" style="61" hidden="1" customWidth="1"/>
    <col min="4" max="4" width="14.57421875" style="61" customWidth="1"/>
    <col min="5" max="5" width="11.28125" style="61" customWidth="1"/>
    <col min="6" max="6" width="14.421875" style="61" hidden="1" customWidth="1"/>
    <col min="7" max="7" width="14.140625" style="61" hidden="1" customWidth="1"/>
    <col min="8" max="9" width="12.140625" style="61" hidden="1" customWidth="1"/>
    <col min="10" max="10" width="9.00390625" style="61" hidden="1" customWidth="1"/>
    <col min="11" max="11" width="19.57421875" style="61" hidden="1" customWidth="1"/>
    <col min="12" max="12" width="14.28125" style="61" hidden="1" customWidth="1"/>
    <col min="13" max="13" width="19.00390625" style="61" customWidth="1"/>
    <col min="14" max="14" width="15.28125" style="62" hidden="1" customWidth="1"/>
    <col min="15" max="15" width="14.28125" style="61" hidden="1" customWidth="1"/>
    <col min="16" max="16" width="17.28125" style="61" hidden="1" customWidth="1"/>
    <col min="17" max="17" width="18.421875" style="61" hidden="1" customWidth="1"/>
    <col min="18" max="18" width="17.421875" style="61" hidden="1" customWidth="1"/>
    <col min="19" max="19" width="14.7109375" style="61" hidden="1" customWidth="1"/>
    <col min="20" max="20" width="14.8515625" style="61" hidden="1" customWidth="1"/>
    <col min="21" max="21" width="16.421875" style="61" hidden="1" customWidth="1"/>
    <col min="22" max="22" width="13.00390625" style="61" hidden="1" customWidth="1"/>
    <col min="23" max="51" width="9.140625" style="61" hidden="1" customWidth="1"/>
    <col min="52" max="52" width="10.28125" style="61" hidden="1" customWidth="1"/>
    <col min="53" max="53" width="20.28125" style="61" hidden="1" customWidth="1"/>
    <col min="54" max="54" width="18.8515625" style="61" customWidth="1"/>
    <col min="55" max="55" width="43.57421875" style="61" customWidth="1"/>
    <col min="56" max="238" width="9.140625" style="61" customWidth="1"/>
    <col min="239" max="243" width="9.140625" style="63" customWidth="1"/>
    <col min="244" max="16384" width="9.140625" style="61"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15" customHeight="1" hidden="1">
      <c r="A2" s="4" t="s">
        <v>3</v>
      </c>
      <c r="B2" s="4" t="s">
        <v>4</v>
      </c>
      <c r="C2" s="67" t="s">
        <v>5</v>
      </c>
      <c r="D2" s="67" t="s">
        <v>6</v>
      </c>
      <c r="E2" s="4" t="s">
        <v>7</v>
      </c>
      <c r="J2" s="5"/>
      <c r="K2" s="5"/>
      <c r="L2" s="5"/>
      <c r="O2" s="2"/>
      <c r="P2" s="2"/>
      <c r="Q2" s="3"/>
    </row>
    <row r="3" spans="1:243" s="1" customFormat="1" ht="14.25" customHeight="1" hidden="1">
      <c r="A3" s="1" t="s">
        <v>8</v>
      </c>
      <c r="C3" s="1" t="s">
        <v>9</v>
      </c>
      <c r="IE3" s="3"/>
      <c r="IF3" s="3"/>
      <c r="IG3" s="3"/>
      <c r="IH3" s="3"/>
      <c r="II3" s="3"/>
    </row>
    <row r="4" spans="1:243" s="6" customFormat="1" ht="30.75" customHeight="1">
      <c r="A4" s="88" t="s">
        <v>119</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67.5" customHeight="1">
      <c r="A5" s="88" t="s">
        <v>120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121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1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61.5" customHeight="1">
      <c r="A8" s="8" t="s">
        <v>68</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70</v>
      </c>
      <c r="G11" s="13"/>
      <c r="H11" s="13"/>
      <c r="I11" s="13" t="s">
        <v>21</v>
      </c>
      <c r="J11" s="13" t="s">
        <v>22</v>
      </c>
      <c r="K11" s="13" t="s">
        <v>23</v>
      </c>
      <c r="L11" s="13" t="s">
        <v>24</v>
      </c>
      <c r="M11" s="16" t="s">
        <v>69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4" t="s">
        <v>71</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8.75" customHeight="1">
      <c r="A13" s="19">
        <v>1</v>
      </c>
      <c r="B13" s="75" t="s">
        <v>104</v>
      </c>
      <c r="C13" s="20" t="s">
        <v>34</v>
      </c>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35</v>
      </c>
      <c r="IG13" s="34" t="s">
        <v>36</v>
      </c>
      <c r="IH13" s="34">
        <v>10</v>
      </c>
      <c r="II13" s="34" t="s">
        <v>37</v>
      </c>
    </row>
    <row r="14" spans="1:243" s="33" customFormat="1" ht="18.75" customHeight="1">
      <c r="A14" s="19">
        <v>1.01</v>
      </c>
      <c r="B14" s="76" t="s">
        <v>105</v>
      </c>
      <c r="C14" s="20" t="s">
        <v>38</v>
      </c>
      <c r="D14" s="72">
        <v>45</v>
      </c>
      <c r="E14" s="22" t="s">
        <v>39</v>
      </c>
      <c r="F14" s="73">
        <v>1</v>
      </c>
      <c r="G14" s="36"/>
      <c r="H14" s="23"/>
      <c r="I14" s="21" t="s">
        <v>40</v>
      </c>
      <c r="J14" s="24">
        <f>IF(I14="Less(-)",-1,1)</f>
        <v>1</v>
      </c>
      <c r="K14" s="25" t="s">
        <v>65</v>
      </c>
      <c r="L14" s="25" t="s">
        <v>7</v>
      </c>
      <c r="M14" s="7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32" t="str">
        <f>SpellNumber(L14,BB14)</f>
        <v>INR Zero Only</v>
      </c>
      <c r="IE14" s="34">
        <v>1.01</v>
      </c>
      <c r="IF14" s="34" t="s">
        <v>41</v>
      </c>
      <c r="IG14" s="34" t="s">
        <v>36</v>
      </c>
      <c r="IH14" s="34">
        <v>123.223</v>
      </c>
      <c r="II14" s="34" t="s">
        <v>39</v>
      </c>
    </row>
    <row r="15" spans="1:243" s="33" customFormat="1" ht="18.75" customHeight="1">
      <c r="A15" s="19">
        <v>1.02</v>
      </c>
      <c r="B15" s="76" t="s">
        <v>106</v>
      </c>
      <c r="C15" s="20" t="s">
        <v>42</v>
      </c>
      <c r="D15" s="72">
        <v>6</v>
      </c>
      <c r="E15" s="22" t="s">
        <v>39</v>
      </c>
      <c r="F15" s="73">
        <v>1</v>
      </c>
      <c r="G15" s="36"/>
      <c r="H15" s="36"/>
      <c r="I15" s="21" t="s">
        <v>40</v>
      </c>
      <c r="J15" s="24">
        <f>IF(I15="Less(-)",-1,1)</f>
        <v>1</v>
      </c>
      <c r="K15" s="25" t="s">
        <v>65</v>
      </c>
      <c r="L15" s="25" t="s">
        <v>7</v>
      </c>
      <c r="M15" s="71"/>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 aca="true" t="shared" si="0" ref="BB15:BB22">BA15+SUM(N15:AZ15)</f>
        <v>0</v>
      </c>
      <c r="BC15" s="32" t="str">
        <f>SpellNumber(L15,BB15)</f>
        <v>INR Zero Only</v>
      </c>
      <c r="IE15" s="34">
        <v>1.02</v>
      </c>
      <c r="IF15" s="34" t="s">
        <v>43</v>
      </c>
      <c r="IG15" s="34" t="s">
        <v>44</v>
      </c>
      <c r="IH15" s="34">
        <v>213</v>
      </c>
      <c r="II15" s="34" t="s">
        <v>39</v>
      </c>
    </row>
    <row r="16" spans="1:243" s="33" customFormat="1" ht="18.75" customHeight="1">
      <c r="A16" s="19">
        <v>1.03</v>
      </c>
      <c r="B16" s="76" t="s">
        <v>108</v>
      </c>
      <c r="C16" s="20" t="s">
        <v>45</v>
      </c>
      <c r="D16" s="72">
        <v>28.145</v>
      </c>
      <c r="E16" s="22" t="s">
        <v>102</v>
      </c>
      <c r="F16" s="73">
        <v>1</v>
      </c>
      <c r="G16" s="36"/>
      <c r="H16" s="36"/>
      <c r="I16" s="21" t="s">
        <v>40</v>
      </c>
      <c r="J16" s="24">
        <f>IF(I16="Less(-)",-1,1)</f>
        <v>1</v>
      </c>
      <c r="K16" s="25" t="s">
        <v>65</v>
      </c>
      <c r="L16" s="25" t="s">
        <v>7</v>
      </c>
      <c r="M16" s="71"/>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 t="shared" si="0"/>
        <v>0</v>
      </c>
      <c r="BC16" s="32" t="str">
        <f>SpellNumber(L16,BB16)</f>
        <v>INR Zero Only</v>
      </c>
      <c r="IE16" s="34">
        <v>3</v>
      </c>
      <c r="IF16" s="34" t="s">
        <v>48</v>
      </c>
      <c r="IG16" s="34" t="s">
        <v>49</v>
      </c>
      <c r="IH16" s="34">
        <v>10</v>
      </c>
      <c r="II16" s="34" t="s">
        <v>39</v>
      </c>
    </row>
    <row r="17" spans="1:243" s="33" customFormat="1" ht="18.75" customHeight="1">
      <c r="A17" s="19">
        <v>1.04</v>
      </c>
      <c r="B17" s="76" t="s">
        <v>109</v>
      </c>
      <c r="C17" s="20" t="s">
        <v>47</v>
      </c>
      <c r="D17" s="72">
        <v>18.46</v>
      </c>
      <c r="E17" s="22" t="s">
        <v>102</v>
      </c>
      <c r="F17" s="73">
        <v>1</v>
      </c>
      <c r="G17" s="36"/>
      <c r="H17" s="36"/>
      <c r="I17" s="21" t="s">
        <v>40</v>
      </c>
      <c r="J17" s="24">
        <f>IF(I17="Less(-)",-1,1)</f>
        <v>1</v>
      </c>
      <c r="K17" s="25" t="s">
        <v>65</v>
      </c>
      <c r="L17" s="25" t="s">
        <v>7</v>
      </c>
      <c r="M17" s="71"/>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total_amount_ba($B$2,$D$2,D17,F17,J17,K17,M17)</f>
        <v>0</v>
      </c>
      <c r="BB17" s="69">
        <f t="shared" si="0"/>
        <v>0</v>
      </c>
      <c r="BC17" s="32" t="str">
        <f>SpellNumber(L17,BB17)</f>
        <v>INR Zero Only</v>
      </c>
      <c r="IE17" s="34">
        <v>1.01</v>
      </c>
      <c r="IF17" s="34" t="s">
        <v>41</v>
      </c>
      <c r="IG17" s="34" t="s">
        <v>36</v>
      </c>
      <c r="IH17" s="34">
        <v>123.223</v>
      </c>
      <c r="II17" s="34" t="s">
        <v>39</v>
      </c>
    </row>
    <row r="18" spans="1:243" s="33" customFormat="1" ht="18.75" customHeight="1">
      <c r="A18" s="19">
        <v>1.05</v>
      </c>
      <c r="B18" s="76" t="s">
        <v>110</v>
      </c>
      <c r="C18" s="20" t="s">
        <v>50</v>
      </c>
      <c r="D18" s="72">
        <v>1771</v>
      </c>
      <c r="E18" s="22" t="s">
        <v>39</v>
      </c>
      <c r="F18" s="73">
        <v>1</v>
      </c>
      <c r="G18" s="36"/>
      <c r="H18" s="36"/>
      <c r="I18" s="21" t="s">
        <v>40</v>
      </c>
      <c r="J18" s="24">
        <f>IF(I18="Less(-)",-1,1)</f>
        <v>1</v>
      </c>
      <c r="K18" s="25" t="s">
        <v>65</v>
      </c>
      <c r="L18" s="25" t="s">
        <v>7</v>
      </c>
      <c r="M18" s="71"/>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1"/>
      <c r="AV18" s="40"/>
      <c r="AW18" s="40"/>
      <c r="AX18" s="40"/>
      <c r="AY18" s="40"/>
      <c r="AZ18" s="40"/>
      <c r="BA18" s="69">
        <f>total_amount_ba($B$2,$D$2,D18,F18,J18,K18,M18)</f>
        <v>0</v>
      </c>
      <c r="BB18" s="69">
        <f t="shared" si="0"/>
        <v>0</v>
      </c>
      <c r="BC18" s="32" t="str">
        <f>SpellNumber(L18,BB18)</f>
        <v>INR Zero Only</v>
      </c>
      <c r="IE18" s="34">
        <v>1.02</v>
      </c>
      <c r="IF18" s="34" t="s">
        <v>43</v>
      </c>
      <c r="IG18" s="34" t="s">
        <v>44</v>
      </c>
      <c r="IH18" s="34">
        <v>213</v>
      </c>
      <c r="II18" s="34" t="s">
        <v>39</v>
      </c>
    </row>
    <row r="19" spans="1:243" s="33" customFormat="1" ht="18.75" customHeight="1">
      <c r="A19" s="19">
        <v>2</v>
      </c>
      <c r="B19" s="75" t="s">
        <v>111</v>
      </c>
      <c r="C19" s="20" t="s">
        <v>51</v>
      </c>
      <c r="D19" s="35"/>
      <c r="E19" s="22"/>
      <c r="F19" s="35"/>
      <c r="G19" s="36"/>
      <c r="H19" s="36"/>
      <c r="I19" s="21"/>
      <c r="J19" s="24"/>
      <c r="K19" s="25"/>
      <c r="L19" s="25"/>
      <c r="M19" s="68"/>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c r="BB19" s="69"/>
      <c r="BC19" s="32"/>
      <c r="IE19" s="34">
        <v>3</v>
      </c>
      <c r="IF19" s="34" t="s">
        <v>48</v>
      </c>
      <c r="IG19" s="34" t="s">
        <v>49</v>
      </c>
      <c r="IH19" s="34">
        <v>10</v>
      </c>
      <c r="II19" s="34" t="s">
        <v>39</v>
      </c>
    </row>
    <row r="20" spans="1:243" s="33" customFormat="1" ht="18.75" customHeight="1">
      <c r="A20" s="19">
        <v>2.01</v>
      </c>
      <c r="B20" s="77" t="s">
        <v>105</v>
      </c>
      <c r="C20" s="20" t="s">
        <v>52</v>
      </c>
      <c r="D20" s="72">
        <v>75</v>
      </c>
      <c r="E20" s="22" t="s">
        <v>39</v>
      </c>
      <c r="F20" s="72">
        <v>1</v>
      </c>
      <c r="G20" s="36"/>
      <c r="H20" s="36"/>
      <c r="I20" s="21" t="s">
        <v>40</v>
      </c>
      <c r="J20" s="24">
        <f>IF(I20="Less(-)",-1,1)</f>
        <v>1</v>
      </c>
      <c r="K20" s="25" t="s">
        <v>65</v>
      </c>
      <c r="L20" s="25" t="s">
        <v>7</v>
      </c>
      <c r="M20" s="71"/>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total_amount_ba($B$2,$D$2,D20,F20,J20,K20,M20)</f>
        <v>0</v>
      </c>
      <c r="BB20" s="69">
        <f t="shared" si="0"/>
        <v>0</v>
      </c>
      <c r="BC20" s="32" t="str">
        <f>SpellNumber(L20,BB20)</f>
        <v>INR Zero Only</v>
      </c>
      <c r="IE20" s="34">
        <v>1.01</v>
      </c>
      <c r="IF20" s="34" t="s">
        <v>41</v>
      </c>
      <c r="IG20" s="34" t="s">
        <v>36</v>
      </c>
      <c r="IH20" s="34">
        <v>123.223</v>
      </c>
      <c r="II20" s="34" t="s">
        <v>39</v>
      </c>
    </row>
    <row r="21" spans="1:243" s="33" customFormat="1" ht="18.75" customHeight="1">
      <c r="A21" s="19">
        <v>2.02</v>
      </c>
      <c r="B21" s="77" t="s">
        <v>106</v>
      </c>
      <c r="C21" s="20" t="s">
        <v>53</v>
      </c>
      <c r="D21" s="72">
        <v>5</v>
      </c>
      <c r="E21" s="22" t="s">
        <v>39</v>
      </c>
      <c r="F21" s="72">
        <v>1</v>
      </c>
      <c r="G21" s="36"/>
      <c r="H21" s="36"/>
      <c r="I21" s="21" t="s">
        <v>40</v>
      </c>
      <c r="J21" s="24">
        <f>IF(I21="Less(-)",-1,1)</f>
        <v>1</v>
      </c>
      <c r="K21" s="25" t="s">
        <v>65</v>
      </c>
      <c r="L21" s="25" t="s">
        <v>7</v>
      </c>
      <c r="M21" s="71"/>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total_amount_ba($B$2,$D$2,D21,F21,J21,K21,M21)</f>
        <v>0</v>
      </c>
      <c r="BB21" s="69">
        <f t="shared" si="0"/>
        <v>0</v>
      </c>
      <c r="BC21" s="32" t="str">
        <f>SpellNumber(L21,BB21)</f>
        <v>INR Zero Only</v>
      </c>
      <c r="IE21" s="34">
        <v>1.02</v>
      </c>
      <c r="IF21" s="34" t="s">
        <v>43</v>
      </c>
      <c r="IG21" s="34" t="s">
        <v>44</v>
      </c>
      <c r="IH21" s="34">
        <v>213</v>
      </c>
      <c r="II21" s="34" t="s">
        <v>39</v>
      </c>
    </row>
    <row r="22" spans="1:243" s="33" customFormat="1" ht="18" customHeight="1">
      <c r="A22" s="19">
        <v>2.03</v>
      </c>
      <c r="B22" s="77" t="s">
        <v>108</v>
      </c>
      <c r="C22" s="20" t="s">
        <v>54</v>
      </c>
      <c r="D22" s="72">
        <v>49.4</v>
      </c>
      <c r="E22" s="22" t="s">
        <v>102</v>
      </c>
      <c r="F22" s="72">
        <v>1</v>
      </c>
      <c r="G22" s="36"/>
      <c r="H22" s="42"/>
      <c r="I22" s="21" t="s">
        <v>40</v>
      </c>
      <c r="J22" s="24">
        <f>IF(I22="Less(-)",-1,1)</f>
        <v>1</v>
      </c>
      <c r="K22" s="25" t="s">
        <v>65</v>
      </c>
      <c r="L22" s="25" t="s">
        <v>7</v>
      </c>
      <c r="M22" s="71"/>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f>total_amount_ba($B$2,$D$2,D22,F22,J22,K22,M22)</f>
        <v>0</v>
      </c>
      <c r="BB22" s="69">
        <f t="shared" si="0"/>
        <v>0</v>
      </c>
      <c r="BC22" s="32" t="str">
        <f>SpellNumber(L22,BB22)</f>
        <v>INR Zero Only</v>
      </c>
      <c r="IE22" s="34">
        <v>3</v>
      </c>
      <c r="IF22" s="34" t="s">
        <v>48</v>
      </c>
      <c r="IG22" s="34" t="s">
        <v>49</v>
      </c>
      <c r="IH22" s="34">
        <v>10</v>
      </c>
      <c r="II22" s="34" t="s">
        <v>39</v>
      </c>
    </row>
    <row r="23" spans="1:243" s="33" customFormat="1" ht="18.75" customHeight="1">
      <c r="A23" s="19">
        <v>2.04</v>
      </c>
      <c r="B23" s="77" t="s">
        <v>109</v>
      </c>
      <c r="C23" s="20" t="s">
        <v>55</v>
      </c>
      <c r="D23" s="72">
        <v>85.4</v>
      </c>
      <c r="E23" s="22" t="s">
        <v>102</v>
      </c>
      <c r="F23" s="72">
        <v>1</v>
      </c>
      <c r="G23" s="36"/>
      <c r="H23" s="36"/>
      <c r="I23" s="21" t="s">
        <v>40</v>
      </c>
      <c r="J23" s="24">
        <f>IF(I23="Less(-)",-1,1)</f>
        <v>1</v>
      </c>
      <c r="K23" s="25" t="s">
        <v>65</v>
      </c>
      <c r="L23" s="25" t="s">
        <v>7</v>
      </c>
      <c r="M23" s="71"/>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total_amount_ba($B$2,$D$2,D23,F23,J23,K23,M23)</f>
        <v>0</v>
      </c>
      <c r="BB23" s="69">
        <f>BA23+SUM(N23:AZ23)</f>
        <v>0</v>
      </c>
      <c r="BC23" s="32" t="str">
        <f>SpellNumber(L23,BB23)</f>
        <v>INR Zero Only</v>
      </c>
      <c r="IE23" s="34">
        <v>2</v>
      </c>
      <c r="IF23" s="34" t="s">
        <v>35</v>
      </c>
      <c r="IG23" s="34" t="s">
        <v>46</v>
      </c>
      <c r="IH23" s="34">
        <v>10</v>
      </c>
      <c r="II23" s="34" t="s">
        <v>39</v>
      </c>
    </row>
    <row r="24" spans="1:243" s="33" customFormat="1" ht="15" customHeight="1">
      <c r="A24" s="19">
        <v>2.05</v>
      </c>
      <c r="B24" s="77" t="s">
        <v>110</v>
      </c>
      <c r="C24" s="20" t="s">
        <v>56</v>
      </c>
      <c r="D24" s="72">
        <v>2082</v>
      </c>
      <c r="E24" s="22" t="s">
        <v>39</v>
      </c>
      <c r="F24" s="72">
        <v>1</v>
      </c>
      <c r="G24" s="36"/>
      <c r="H24" s="42"/>
      <c r="I24" s="21" t="s">
        <v>40</v>
      </c>
      <c r="J24" s="24">
        <f>IF(I24="Less(-)",-1,1)</f>
        <v>1</v>
      </c>
      <c r="K24" s="25" t="s">
        <v>65</v>
      </c>
      <c r="L24" s="25" t="s">
        <v>7</v>
      </c>
      <c r="M24" s="71"/>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f>total_amount_ba($B$2,$D$2,D24,F24,J24,K24,M24)</f>
        <v>0</v>
      </c>
      <c r="BB24" s="69">
        <f>BA24+SUM(N24:AZ24)</f>
        <v>0</v>
      </c>
      <c r="BC24" s="32" t="str">
        <f>SpellNumber(L24,BB24)</f>
        <v>INR Zero Only</v>
      </c>
      <c r="IE24" s="34">
        <v>3</v>
      </c>
      <c r="IF24" s="34" t="s">
        <v>48</v>
      </c>
      <c r="IG24" s="34" t="s">
        <v>49</v>
      </c>
      <c r="IH24" s="34">
        <v>10</v>
      </c>
      <c r="II24" s="34" t="s">
        <v>39</v>
      </c>
    </row>
    <row r="25" spans="1:243" s="33" customFormat="1" ht="18.75" customHeight="1">
      <c r="A25" s="19">
        <v>3</v>
      </c>
      <c r="B25" s="75" t="s">
        <v>112</v>
      </c>
      <c r="C25" s="20" t="s">
        <v>57</v>
      </c>
      <c r="D25" s="21"/>
      <c r="E25" s="22"/>
      <c r="F25" s="21"/>
      <c r="G25" s="23"/>
      <c r="H25" s="23"/>
      <c r="I25" s="21"/>
      <c r="J25" s="24"/>
      <c r="K25" s="25"/>
      <c r="L25" s="25"/>
      <c r="M25" s="26"/>
      <c r="N25" s="27"/>
      <c r="O25" s="27"/>
      <c r="P25" s="28"/>
      <c r="Q25" s="27"/>
      <c r="R25" s="27"/>
      <c r="S25" s="2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30"/>
      <c r="BB25" s="31"/>
      <c r="BC25" s="32"/>
      <c r="IE25" s="34">
        <v>1</v>
      </c>
      <c r="IF25" s="34" t="s">
        <v>35</v>
      </c>
      <c r="IG25" s="34" t="s">
        <v>36</v>
      </c>
      <c r="IH25" s="34">
        <v>10</v>
      </c>
      <c r="II25" s="34" t="s">
        <v>37</v>
      </c>
    </row>
    <row r="26" spans="1:243" s="33" customFormat="1" ht="18.75" customHeight="1">
      <c r="A26" s="19">
        <v>3.01</v>
      </c>
      <c r="B26" s="78" t="s">
        <v>105</v>
      </c>
      <c r="C26" s="20" t="s">
        <v>58</v>
      </c>
      <c r="D26" s="72">
        <v>42</v>
      </c>
      <c r="E26" s="22" t="s">
        <v>39</v>
      </c>
      <c r="F26" s="73">
        <v>1</v>
      </c>
      <c r="G26" s="36"/>
      <c r="H26" s="23"/>
      <c r="I26" s="21" t="s">
        <v>40</v>
      </c>
      <c r="J26" s="24">
        <f>IF(I26="Less(-)",-1,1)</f>
        <v>1</v>
      </c>
      <c r="K26" s="25" t="s">
        <v>65</v>
      </c>
      <c r="L26" s="25" t="s">
        <v>7</v>
      </c>
      <c r="M26" s="71"/>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f>total_amount_ba($B$2,$D$2,D26,F26,J26,K26,M26)</f>
        <v>0</v>
      </c>
      <c r="BB26" s="69">
        <f>BA26+SUM(N26:AZ26)</f>
        <v>0</v>
      </c>
      <c r="BC26" s="32" t="str">
        <f>SpellNumber(L26,BB26)</f>
        <v>INR Zero Only</v>
      </c>
      <c r="IE26" s="34">
        <v>1.01</v>
      </c>
      <c r="IF26" s="34" t="s">
        <v>41</v>
      </c>
      <c r="IG26" s="34" t="s">
        <v>36</v>
      </c>
      <c r="IH26" s="34">
        <v>123.223</v>
      </c>
      <c r="II26" s="34" t="s">
        <v>39</v>
      </c>
    </row>
    <row r="27" spans="1:243" s="33" customFormat="1" ht="18.75" customHeight="1">
      <c r="A27" s="19">
        <v>3.02</v>
      </c>
      <c r="B27" s="78" t="s">
        <v>108</v>
      </c>
      <c r="C27" s="20" t="s">
        <v>59</v>
      </c>
      <c r="D27" s="72">
        <v>10.5</v>
      </c>
      <c r="E27" s="22" t="s">
        <v>102</v>
      </c>
      <c r="F27" s="73">
        <v>1</v>
      </c>
      <c r="G27" s="36"/>
      <c r="H27" s="36"/>
      <c r="I27" s="21" t="s">
        <v>40</v>
      </c>
      <c r="J27" s="24">
        <f>IF(I27="Less(-)",-1,1)</f>
        <v>1</v>
      </c>
      <c r="K27" s="25" t="s">
        <v>65</v>
      </c>
      <c r="L27" s="25" t="s">
        <v>7</v>
      </c>
      <c r="M27" s="71"/>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f>total_amount_ba($B$2,$D$2,D27,F27,J27,K27,M27)</f>
        <v>0</v>
      </c>
      <c r="BB27" s="69">
        <f>BA27+SUM(N27:AZ27)</f>
        <v>0</v>
      </c>
      <c r="BC27" s="32" t="str">
        <f>SpellNumber(L27,BB27)</f>
        <v>INR Zero Only</v>
      </c>
      <c r="IE27" s="34">
        <v>3</v>
      </c>
      <c r="IF27" s="34" t="s">
        <v>48</v>
      </c>
      <c r="IG27" s="34" t="s">
        <v>49</v>
      </c>
      <c r="IH27" s="34">
        <v>10</v>
      </c>
      <c r="II27" s="34" t="s">
        <v>39</v>
      </c>
    </row>
    <row r="28" spans="1:243" s="33" customFormat="1" ht="18.75" customHeight="1">
      <c r="A28" s="19">
        <v>3.03</v>
      </c>
      <c r="B28" s="78" t="s">
        <v>109</v>
      </c>
      <c r="C28" s="20" t="s">
        <v>60</v>
      </c>
      <c r="D28" s="72">
        <v>18.5</v>
      </c>
      <c r="E28" s="22" t="s">
        <v>103</v>
      </c>
      <c r="F28" s="73">
        <v>1</v>
      </c>
      <c r="G28" s="36"/>
      <c r="H28" s="36"/>
      <c r="I28" s="21" t="s">
        <v>40</v>
      </c>
      <c r="J28" s="24">
        <f>IF(I28="Less(-)",-1,1)</f>
        <v>1</v>
      </c>
      <c r="K28" s="25" t="s">
        <v>65</v>
      </c>
      <c r="L28" s="25" t="s">
        <v>7</v>
      </c>
      <c r="M28" s="71"/>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f>total_amount_ba($B$2,$D$2,D28,F28,J28,K28,M28)</f>
        <v>0</v>
      </c>
      <c r="BB28" s="69">
        <f>BA28+SUM(N28:AZ28)</f>
        <v>0</v>
      </c>
      <c r="BC28" s="32" t="str">
        <f>SpellNumber(L28,BB28)</f>
        <v>INR Zero Only</v>
      </c>
      <c r="IE28" s="34">
        <v>1.01</v>
      </c>
      <c r="IF28" s="34" t="s">
        <v>41</v>
      </c>
      <c r="IG28" s="34" t="s">
        <v>36</v>
      </c>
      <c r="IH28" s="34">
        <v>123.223</v>
      </c>
      <c r="II28" s="34" t="s">
        <v>39</v>
      </c>
    </row>
    <row r="29" spans="1:243" s="33" customFormat="1" ht="18.75" customHeight="1">
      <c r="A29" s="19">
        <v>3.04</v>
      </c>
      <c r="B29" s="79" t="s">
        <v>110</v>
      </c>
      <c r="C29" s="20" t="s">
        <v>61</v>
      </c>
      <c r="D29" s="72">
        <v>668</v>
      </c>
      <c r="E29" s="22" t="s">
        <v>39</v>
      </c>
      <c r="F29" s="73">
        <v>1</v>
      </c>
      <c r="G29" s="36"/>
      <c r="H29" s="36"/>
      <c r="I29" s="21" t="s">
        <v>40</v>
      </c>
      <c r="J29" s="24">
        <f>IF(I29="Less(-)",-1,1)</f>
        <v>1</v>
      </c>
      <c r="K29" s="25" t="s">
        <v>65</v>
      </c>
      <c r="L29" s="25" t="s">
        <v>7</v>
      </c>
      <c r="M29" s="71"/>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1"/>
      <c r="AV29" s="40"/>
      <c r="AW29" s="40"/>
      <c r="AX29" s="40"/>
      <c r="AY29" s="40"/>
      <c r="AZ29" s="40"/>
      <c r="BA29" s="69">
        <f>total_amount_ba($B$2,$D$2,D29,F29,J29,K29,M29)</f>
        <v>0</v>
      </c>
      <c r="BB29" s="69">
        <f>BA29+SUM(N29:AZ29)</f>
        <v>0</v>
      </c>
      <c r="BC29" s="32" t="str">
        <f>SpellNumber(L29,BB29)</f>
        <v>INR Zero Only</v>
      </c>
      <c r="IE29" s="34">
        <v>1.02</v>
      </c>
      <c r="IF29" s="34" t="s">
        <v>43</v>
      </c>
      <c r="IG29" s="34" t="s">
        <v>44</v>
      </c>
      <c r="IH29" s="34">
        <v>213</v>
      </c>
      <c r="II29" s="34" t="s">
        <v>39</v>
      </c>
    </row>
    <row r="30" spans="1:243" s="33" customFormat="1" ht="18.75" customHeight="1">
      <c r="A30" s="19">
        <v>4</v>
      </c>
      <c r="B30" s="80" t="s">
        <v>113</v>
      </c>
      <c r="C30" s="20" t="s">
        <v>72</v>
      </c>
      <c r="D30" s="21"/>
      <c r="E30" s="22"/>
      <c r="F30" s="21"/>
      <c r="G30" s="23"/>
      <c r="H30" s="23"/>
      <c r="I30" s="21"/>
      <c r="J30" s="24"/>
      <c r="K30" s="25"/>
      <c r="L30" s="25"/>
      <c r="M30" s="26"/>
      <c r="N30" s="27"/>
      <c r="O30" s="27"/>
      <c r="P30" s="28"/>
      <c r="Q30" s="27"/>
      <c r="R30" s="27"/>
      <c r="S30" s="29"/>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30"/>
      <c r="BB30" s="31"/>
      <c r="BC30" s="32"/>
      <c r="IE30" s="34">
        <v>1</v>
      </c>
      <c r="IF30" s="34" t="s">
        <v>35</v>
      </c>
      <c r="IG30" s="34" t="s">
        <v>36</v>
      </c>
      <c r="IH30" s="34">
        <v>10</v>
      </c>
      <c r="II30" s="34" t="s">
        <v>37</v>
      </c>
    </row>
    <row r="31" spans="1:243" s="33" customFormat="1" ht="18.75" customHeight="1">
      <c r="A31" s="19">
        <v>4.01</v>
      </c>
      <c r="B31" s="78" t="s">
        <v>105</v>
      </c>
      <c r="C31" s="20" t="s">
        <v>73</v>
      </c>
      <c r="D31" s="72">
        <v>44</v>
      </c>
      <c r="E31" s="22" t="s">
        <v>39</v>
      </c>
      <c r="F31" s="73">
        <v>1</v>
      </c>
      <c r="G31" s="36"/>
      <c r="H31" s="23"/>
      <c r="I31" s="21" t="s">
        <v>40</v>
      </c>
      <c r="J31" s="24">
        <f>IF(I31="Less(-)",-1,1)</f>
        <v>1</v>
      </c>
      <c r="K31" s="25" t="s">
        <v>65</v>
      </c>
      <c r="L31" s="25" t="s">
        <v>7</v>
      </c>
      <c r="M31" s="71"/>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9">
        <f>total_amount_ba($B$2,$D$2,D31,F31,J31,K31,M31)</f>
        <v>0</v>
      </c>
      <c r="BB31" s="69">
        <f>BA31+SUM(N31:AZ31)</f>
        <v>0</v>
      </c>
      <c r="BC31" s="32" t="str">
        <f>SpellNumber(L31,BB31)</f>
        <v>INR Zero Only</v>
      </c>
      <c r="IE31" s="34">
        <v>1.01</v>
      </c>
      <c r="IF31" s="34" t="s">
        <v>41</v>
      </c>
      <c r="IG31" s="34" t="s">
        <v>36</v>
      </c>
      <c r="IH31" s="34">
        <v>123.223</v>
      </c>
      <c r="II31" s="34" t="s">
        <v>39</v>
      </c>
    </row>
    <row r="32" spans="1:243" s="33" customFormat="1" ht="18.75" customHeight="1">
      <c r="A32" s="19">
        <v>4.02</v>
      </c>
      <c r="B32" s="78" t="s">
        <v>106</v>
      </c>
      <c r="C32" s="20" t="s">
        <v>74</v>
      </c>
      <c r="D32" s="72">
        <v>15</v>
      </c>
      <c r="E32" s="22" t="s">
        <v>39</v>
      </c>
      <c r="F32" s="73">
        <v>1</v>
      </c>
      <c r="G32" s="36"/>
      <c r="H32" s="36"/>
      <c r="I32" s="21" t="s">
        <v>40</v>
      </c>
      <c r="J32" s="24">
        <f>IF(I32="Less(-)",-1,1)</f>
        <v>1</v>
      </c>
      <c r="K32" s="25" t="s">
        <v>65</v>
      </c>
      <c r="L32" s="25" t="s">
        <v>7</v>
      </c>
      <c r="M32" s="71"/>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9">
        <f>total_amount_ba($B$2,$D$2,D32,F32,J32,K32,M32)</f>
        <v>0</v>
      </c>
      <c r="BB32" s="69">
        <f>BA32+SUM(N32:AZ32)</f>
        <v>0</v>
      </c>
      <c r="BC32" s="32" t="str">
        <f>SpellNumber(L32,BB32)</f>
        <v>INR Zero Only</v>
      </c>
      <c r="IE32" s="34">
        <v>1.02</v>
      </c>
      <c r="IF32" s="34" t="s">
        <v>43</v>
      </c>
      <c r="IG32" s="34" t="s">
        <v>44</v>
      </c>
      <c r="IH32" s="34">
        <v>213</v>
      </c>
      <c r="II32" s="34" t="s">
        <v>39</v>
      </c>
    </row>
    <row r="33" spans="1:243" s="33" customFormat="1" ht="18.75" customHeight="1">
      <c r="A33" s="19">
        <v>4.03</v>
      </c>
      <c r="B33" s="78" t="s">
        <v>108</v>
      </c>
      <c r="C33" s="20" t="s">
        <v>75</v>
      </c>
      <c r="D33" s="72">
        <v>18.23</v>
      </c>
      <c r="E33" s="22" t="s">
        <v>102</v>
      </c>
      <c r="F33" s="73">
        <v>1</v>
      </c>
      <c r="G33" s="36"/>
      <c r="H33" s="36"/>
      <c r="I33" s="21" t="s">
        <v>40</v>
      </c>
      <c r="J33" s="24">
        <f>IF(I33="Less(-)",-1,1)</f>
        <v>1</v>
      </c>
      <c r="K33" s="25" t="s">
        <v>65</v>
      </c>
      <c r="L33" s="25" t="s">
        <v>7</v>
      </c>
      <c r="M33" s="71"/>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9">
        <f>total_amount_ba($B$2,$D$2,D33,F33,J33,K33,M33)</f>
        <v>0</v>
      </c>
      <c r="BB33" s="69">
        <f>BA33+SUM(N33:AZ33)</f>
        <v>0</v>
      </c>
      <c r="BC33" s="32" t="str">
        <f>SpellNumber(L33,BB33)</f>
        <v>INR Zero Only</v>
      </c>
      <c r="IE33" s="34">
        <v>3</v>
      </c>
      <c r="IF33" s="34" t="s">
        <v>48</v>
      </c>
      <c r="IG33" s="34" t="s">
        <v>49</v>
      </c>
      <c r="IH33" s="34">
        <v>10</v>
      </c>
      <c r="II33" s="34" t="s">
        <v>39</v>
      </c>
    </row>
    <row r="34" spans="1:243" s="33" customFormat="1" ht="18.75" customHeight="1">
      <c r="A34" s="19">
        <v>4.04</v>
      </c>
      <c r="B34" s="78" t="s">
        <v>109</v>
      </c>
      <c r="C34" s="20" t="s">
        <v>76</v>
      </c>
      <c r="D34" s="72">
        <v>7.92</v>
      </c>
      <c r="E34" s="22" t="s">
        <v>103</v>
      </c>
      <c r="F34" s="73">
        <v>1</v>
      </c>
      <c r="G34" s="36"/>
      <c r="H34" s="36"/>
      <c r="I34" s="21" t="s">
        <v>40</v>
      </c>
      <c r="J34" s="24">
        <f>IF(I34="Less(-)",-1,1)</f>
        <v>1</v>
      </c>
      <c r="K34" s="25" t="s">
        <v>65</v>
      </c>
      <c r="L34" s="25" t="s">
        <v>7</v>
      </c>
      <c r="M34" s="71"/>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9">
        <f>total_amount_ba($B$2,$D$2,D34,F34,J34,K34,M34)</f>
        <v>0</v>
      </c>
      <c r="BB34" s="69">
        <f>BA34+SUM(N34:AZ34)</f>
        <v>0</v>
      </c>
      <c r="BC34" s="32" t="str">
        <f>SpellNumber(L34,BB34)</f>
        <v>INR Zero Only</v>
      </c>
      <c r="IE34" s="34">
        <v>1.01</v>
      </c>
      <c r="IF34" s="34" t="s">
        <v>41</v>
      </c>
      <c r="IG34" s="34" t="s">
        <v>36</v>
      </c>
      <c r="IH34" s="34">
        <v>123.223</v>
      </c>
      <c r="II34" s="34" t="s">
        <v>39</v>
      </c>
    </row>
    <row r="35" spans="1:243" s="33" customFormat="1" ht="18.75" customHeight="1">
      <c r="A35" s="19">
        <v>4.05</v>
      </c>
      <c r="B35" s="79" t="s">
        <v>110</v>
      </c>
      <c r="C35" s="20" t="s">
        <v>77</v>
      </c>
      <c r="D35" s="72">
        <v>1929</v>
      </c>
      <c r="E35" s="22" t="s">
        <v>39</v>
      </c>
      <c r="F35" s="73">
        <v>1</v>
      </c>
      <c r="G35" s="36"/>
      <c r="H35" s="36"/>
      <c r="I35" s="21" t="s">
        <v>40</v>
      </c>
      <c r="J35" s="24">
        <f>IF(I35="Less(-)",-1,1)</f>
        <v>1</v>
      </c>
      <c r="K35" s="25" t="s">
        <v>65</v>
      </c>
      <c r="L35" s="25" t="s">
        <v>7</v>
      </c>
      <c r="M35" s="71"/>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1"/>
      <c r="AV35" s="40"/>
      <c r="AW35" s="40"/>
      <c r="AX35" s="40"/>
      <c r="AY35" s="40"/>
      <c r="AZ35" s="40"/>
      <c r="BA35" s="69">
        <f>total_amount_ba($B$2,$D$2,D35,F35,J35,K35,M35)</f>
        <v>0</v>
      </c>
      <c r="BB35" s="69">
        <f>BA35+SUM(N35:AZ35)</f>
        <v>0</v>
      </c>
      <c r="BC35" s="32" t="str">
        <f>SpellNumber(L35,BB35)</f>
        <v>INR Zero Only</v>
      </c>
      <c r="IE35" s="34">
        <v>1.02</v>
      </c>
      <c r="IF35" s="34" t="s">
        <v>43</v>
      </c>
      <c r="IG35" s="34" t="s">
        <v>44</v>
      </c>
      <c r="IH35" s="34">
        <v>213</v>
      </c>
      <c r="II35" s="34" t="s">
        <v>39</v>
      </c>
    </row>
    <row r="36" spans="1:243" s="33" customFormat="1" ht="18.75" customHeight="1">
      <c r="A36" s="19">
        <v>5</v>
      </c>
      <c r="B36" s="80" t="s">
        <v>114</v>
      </c>
      <c r="C36" s="20" t="s">
        <v>78</v>
      </c>
      <c r="D36" s="21"/>
      <c r="E36" s="22"/>
      <c r="F36" s="21"/>
      <c r="G36" s="23"/>
      <c r="H36" s="23"/>
      <c r="I36" s="21"/>
      <c r="J36" s="24"/>
      <c r="K36" s="25"/>
      <c r="L36" s="25"/>
      <c r="M36" s="26"/>
      <c r="N36" s="27"/>
      <c r="O36" s="27"/>
      <c r="P36" s="28"/>
      <c r="Q36" s="27"/>
      <c r="R36" s="27"/>
      <c r="S36" s="29"/>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30"/>
      <c r="BB36" s="31"/>
      <c r="BC36" s="32"/>
      <c r="IE36" s="34">
        <v>1</v>
      </c>
      <c r="IF36" s="34" t="s">
        <v>35</v>
      </c>
      <c r="IG36" s="34" t="s">
        <v>36</v>
      </c>
      <c r="IH36" s="34">
        <v>10</v>
      </c>
      <c r="II36" s="34" t="s">
        <v>37</v>
      </c>
    </row>
    <row r="37" spans="1:243" s="33" customFormat="1" ht="18.75" customHeight="1">
      <c r="A37" s="19">
        <v>5.01</v>
      </c>
      <c r="B37" s="78" t="s">
        <v>105</v>
      </c>
      <c r="C37" s="20" t="s">
        <v>79</v>
      </c>
      <c r="D37" s="72">
        <v>9</v>
      </c>
      <c r="E37" s="22" t="s">
        <v>39</v>
      </c>
      <c r="F37" s="73">
        <v>1</v>
      </c>
      <c r="G37" s="36"/>
      <c r="H37" s="23"/>
      <c r="I37" s="21" t="s">
        <v>40</v>
      </c>
      <c r="J37" s="24">
        <f>IF(I37="Less(-)",-1,1)</f>
        <v>1</v>
      </c>
      <c r="K37" s="25" t="s">
        <v>65</v>
      </c>
      <c r="L37" s="25" t="s">
        <v>7</v>
      </c>
      <c r="M37" s="71"/>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9">
        <f>total_amount_ba($B$2,$D$2,D37,F37,J37,K37,M37)</f>
        <v>0</v>
      </c>
      <c r="BB37" s="69">
        <f>BA37+SUM(N37:AZ37)</f>
        <v>0</v>
      </c>
      <c r="BC37" s="32" t="str">
        <f>SpellNumber(L37,BB37)</f>
        <v>INR Zero Only</v>
      </c>
      <c r="IE37" s="34">
        <v>1.01</v>
      </c>
      <c r="IF37" s="34" t="s">
        <v>41</v>
      </c>
      <c r="IG37" s="34" t="s">
        <v>36</v>
      </c>
      <c r="IH37" s="34">
        <v>123.223</v>
      </c>
      <c r="II37" s="34" t="s">
        <v>39</v>
      </c>
    </row>
    <row r="38" spans="1:243" s="33" customFormat="1" ht="18.75" customHeight="1">
      <c r="A38" s="19">
        <v>5.02</v>
      </c>
      <c r="B38" s="78" t="s">
        <v>108</v>
      </c>
      <c r="C38" s="20" t="s">
        <v>80</v>
      </c>
      <c r="D38" s="72">
        <v>15.15</v>
      </c>
      <c r="E38" s="22" t="s">
        <v>102</v>
      </c>
      <c r="F38" s="73">
        <v>1</v>
      </c>
      <c r="G38" s="36"/>
      <c r="H38" s="36"/>
      <c r="I38" s="21" t="s">
        <v>40</v>
      </c>
      <c r="J38" s="24">
        <f>IF(I38="Less(-)",-1,1)</f>
        <v>1</v>
      </c>
      <c r="K38" s="25" t="s">
        <v>65</v>
      </c>
      <c r="L38" s="25" t="s">
        <v>7</v>
      </c>
      <c r="M38" s="71"/>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9">
        <f>total_amount_ba($B$2,$D$2,D38,F38,J38,K38,M38)</f>
        <v>0</v>
      </c>
      <c r="BB38" s="69">
        <f>BA38+SUM(N38:AZ38)</f>
        <v>0</v>
      </c>
      <c r="BC38" s="32" t="str">
        <f>SpellNumber(L38,BB38)</f>
        <v>INR Zero Only</v>
      </c>
      <c r="IE38" s="34">
        <v>3</v>
      </c>
      <c r="IF38" s="34" t="s">
        <v>48</v>
      </c>
      <c r="IG38" s="34" t="s">
        <v>49</v>
      </c>
      <c r="IH38" s="34">
        <v>10</v>
      </c>
      <c r="II38" s="34" t="s">
        <v>39</v>
      </c>
    </row>
    <row r="39" spans="1:243" s="33" customFormat="1" ht="18.75" customHeight="1">
      <c r="A39" s="19">
        <v>5.03</v>
      </c>
      <c r="B39" s="78" t="s">
        <v>109</v>
      </c>
      <c r="C39" s="20" t="s">
        <v>81</v>
      </c>
      <c r="D39" s="72">
        <v>2.1</v>
      </c>
      <c r="E39" s="22" t="s">
        <v>102</v>
      </c>
      <c r="F39" s="73">
        <v>1</v>
      </c>
      <c r="G39" s="36"/>
      <c r="H39" s="36"/>
      <c r="I39" s="21" t="s">
        <v>40</v>
      </c>
      <c r="J39" s="24">
        <f>IF(I39="Less(-)",-1,1)</f>
        <v>1</v>
      </c>
      <c r="K39" s="25" t="s">
        <v>65</v>
      </c>
      <c r="L39" s="25" t="s">
        <v>7</v>
      </c>
      <c r="M39" s="71"/>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9">
        <f>total_amount_ba($B$2,$D$2,D39,F39,J39,K39,M39)</f>
        <v>0</v>
      </c>
      <c r="BB39" s="69">
        <f>BA39+SUM(N39:AZ39)</f>
        <v>0</v>
      </c>
      <c r="BC39" s="32" t="str">
        <f>SpellNumber(L39,BB39)</f>
        <v>INR Zero Only</v>
      </c>
      <c r="IE39" s="34">
        <v>1.01</v>
      </c>
      <c r="IF39" s="34" t="s">
        <v>41</v>
      </c>
      <c r="IG39" s="34" t="s">
        <v>36</v>
      </c>
      <c r="IH39" s="34">
        <v>123.223</v>
      </c>
      <c r="II39" s="34" t="s">
        <v>39</v>
      </c>
    </row>
    <row r="40" spans="1:243" s="33" customFormat="1" ht="18.75" customHeight="1">
      <c r="A40" s="19">
        <v>5.04</v>
      </c>
      <c r="B40" s="79" t="s">
        <v>110</v>
      </c>
      <c r="C40" s="20" t="s">
        <v>82</v>
      </c>
      <c r="D40" s="72">
        <v>1131</v>
      </c>
      <c r="E40" s="22" t="s">
        <v>39</v>
      </c>
      <c r="F40" s="73">
        <v>1</v>
      </c>
      <c r="G40" s="36"/>
      <c r="H40" s="36"/>
      <c r="I40" s="21" t="s">
        <v>40</v>
      </c>
      <c r="J40" s="24">
        <f>IF(I40="Less(-)",-1,1)</f>
        <v>1</v>
      </c>
      <c r="K40" s="25" t="s">
        <v>65</v>
      </c>
      <c r="L40" s="25" t="s">
        <v>7</v>
      </c>
      <c r="M40" s="71"/>
      <c r="N40" s="37"/>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1"/>
      <c r="AV40" s="40"/>
      <c r="AW40" s="40"/>
      <c r="AX40" s="40"/>
      <c r="AY40" s="40"/>
      <c r="AZ40" s="40"/>
      <c r="BA40" s="69">
        <f>total_amount_ba($B$2,$D$2,D40,F40,J40,K40,M40)</f>
        <v>0</v>
      </c>
      <c r="BB40" s="69">
        <f>BA40+SUM(N40:AZ40)</f>
        <v>0</v>
      </c>
      <c r="BC40" s="32" t="str">
        <f>SpellNumber(L40,BB40)</f>
        <v>INR Zero Only</v>
      </c>
      <c r="IE40" s="34">
        <v>1.02</v>
      </c>
      <c r="IF40" s="34" t="s">
        <v>43</v>
      </c>
      <c r="IG40" s="34" t="s">
        <v>44</v>
      </c>
      <c r="IH40" s="34">
        <v>213</v>
      </c>
      <c r="II40" s="34" t="s">
        <v>39</v>
      </c>
    </row>
    <row r="41" spans="1:243" s="33" customFormat="1" ht="18.75" customHeight="1">
      <c r="A41" s="19">
        <v>6</v>
      </c>
      <c r="B41" s="80" t="s">
        <v>115</v>
      </c>
      <c r="C41" s="20" t="s">
        <v>83</v>
      </c>
      <c r="D41" s="21"/>
      <c r="E41" s="22"/>
      <c r="F41" s="21"/>
      <c r="G41" s="23"/>
      <c r="H41" s="23"/>
      <c r="I41" s="21"/>
      <c r="J41" s="24"/>
      <c r="K41" s="25"/>
      <c r="L41" s="25"/>
      <c r="M41" s="26"/>
      <c r="N41" s="27"/>
      <c r="O41" s="27"/>
      <c r="P41" s="28"/>
      <c r="Q41" s="27"/>
      <c r="R41" s="27"/>
      <c r="S41" s="29"/>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30"/>
      <c r="BB41" s="31"/>
      <c r="BC41" s="32"/>
      <c r="IE41" s="34">
        <v>1</v>
      </c>
      <c r="IF41" s="34" t="s">
        <v>35</v>
      </c>
      <c r="IG41" s="34" t="s">
        <v>36</v>
      </c>
      <c r="IH41" s="34">
        <v>10</v>
      </c>
      <c r="II41" s="34" t="s">
        <v>37</v>
      </c>
    </row>
    <row r="42" spans="1:243" s="33" customFormat="1" ht="18.75" customHeight="1">
      <c r="A42" s="19">
        <v>6.01</v>
      </c>
      <c r="B42" s="78" t="s">
        <v>105</v>
      </c>
      <c r="C42" s="20" t="s">
        <v>84</v>
      </c>
      <c r="D42" s="72">
        <v>19</v>
      </c>
      <c r="E42" s="22" t="s">
        <v>39</v>
      </c>
      <c r="F42" s="73">
        <v>1</v>
      </c>
      <c r="G42" s="36"/>
      <c r="H42" s="23"/>
      <c r="I42" s="21" t="s">
        <v>40</v>
      </c>
      <c r="J42" s="24">
        <f>IF(I42="Less(-)",-1,1)</f>
        <v>1</v>
      </c>
      <c r="K42" s="25" t="s">
        <v>65</v>
      </c>
      <c r="L42" s="25" t="s">
        <v>7</v>
      </c>
      <c r="M42" s="71"/>
      <c r="N42" s="37"/>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9">
        <f>total_amount_ba($B$2,$D$2,D42,F42,J42,K42,M42)</f>
        <v>0</v>
      </c>
      <c r="BB42" s="69">
        <f>BA42+SUM(N42:AZ42)</f>
        <v>0</v>
      </c>
      <c r="BC42" s="32" t="str">
        <f>SpellNumber(L42,BB42)</f>
        <v>INR Zero Only</v>
      </c>
      <c r="IE42" s="34">
        <v>1.01</v>
      </c>
      <c r="IF42" s="34" t="s">
        <v>41</v>
      </c>
      <c r="IG42" s="34" t="s">
        <v>36</v>
      </c>
      <c r="IH42" s="34">
        <v>123.223</v>
      </c>
      <c r="II42" s="34" t="s">
        <v>39</v>
      </c>
    </row>
    <row r="43" spans="1:243" s="33" customFormat="1" ht="18.75" customHeight="1">
      <c r="A43" s="19">
        <v>6.02</v>
      </c>
      <c r="B43" s="78" t="s">
        <v>106</v>
      </c>
      <c r="C43" s="20" t="s">
        <v>85</v>
      </c>
      <c r="D43" s="72">
        <v>3</v>
      </c>
      <c r="E43" s="22" t="s">
        <v>39</v>
      </c>
      <c r="F43" s="73">
        <v>1</v>
      </c>
      <c r="G43" s="36"/>
      <c r="H43" s="36"/>
      <c r="I43" s="21" t="s">
        <v>40</v>
      </c>
      <c r="J43" s="24">
        <f>IF(I43="Less(-)",-1,1)</f>
        <v>1</v>
      </c>
      <c r="K43" s="25" t="s">
        <v>65</v>
      </c>
      <c r="L43" s="25" t="s">
        <v>7</v>
      </c>
      <c r="M43" s="71"/>
      <c r="N43" s="37"/>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9">
        <f>total_amount_ba($B$2,$D$2,D43,F43,J43,K43,M43)</f>
        <v>0</v>
      </c>
      <c r="BB43" s="69">
        <f>BA43+SUM(N43:AZ43)</f>
        <v>0</v>
      </c>
      <c r="BC43" s="32" t="str">
        <f>SpellNumber(L43,BB43)</f>
        <v>INR Zero Only</v>
      </c>
      <c r="IE43" s="34">
        <v>1.02</v>
      </c>
      <c r="IF43" s="34" t="s">
        <v>43</v>
      </c>
      <c r="IG43" s="34" t="s">
        <v>44</v>
      </c>
      <c r="IH43" s="34">
        <v>213</v>
      </c>
      <c r="II43" s="34" t="s">
        <v>39</v>
      </c>
    </row>
    <row r="44" spans="1:243" s="33" customFormat="1" ht="18.75" customHeight="1">
      <c r="A44" s="19">
        <v>6.03</v>
      </c>
      <c r="B44" s="78" t="s">
        <v>108</v>
      </c>
      <c r="C44" s="20" t="s">
        <v>86</v>
      </c>
      <c r="D44" s="72">
        <v>66.18</v>
      </c>
      <c r="E44" s="22" t="s">
        <v>102</v>
      </c>
      <c r="F44" s="73">
        <v>1</v>
      </c>
      <c r="G44" s="36"/>
      <c r="H44" s="36"/>
      <c r="I44" s="21" t="s">
        <v>40</v>
      </c>
      <c r="J44" s="24">
        <f>IF(I44="Less(-)",-1,1)</f>
        <v>1</v>
      </c>
      <c r="K44" s="25" t="s">
        <v>65</v>
      </c>
      <c r="L44" s="25" t="s">
        <v>7</v>
      </c>
      <c r="M44" s="71"/>
      <c r="N44" s="37"/>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9">
        <f>total_amount_ba($B$2,$D$2,D44,F44,J44,K44,M44)</f>
        <v>0</v>
      </c>
      <c r="BB44" s="69">
        <f>BA44+SUM(N44:AZ44)</f>
        <v>0</v>
      </c>
      <c r="BC44" s="32" t="str">
        <f>SpellNumber(L44,BB44)</f>
        <v>INR Zero Only</v>
      </c>
      <c r="IE44" s="34">
        <v>3</v>
      </c>
      <c r="IF44" s="34" t="s">
        <v>48</v>
      </c>
      <c r="IG44" s="34" t="s">
        <v>49</v>
      </c>
      <c r="IH44" s="34">
        <v>10</v>
      </c>
      <c r="II44" s="34" t="s">
        <v>39</v>
      </c>
    </row>
    <row r="45" spans="1:243" s="33" customFormat="1" ht="18.75" customHeight="1">
      <c r="A45" s="19">
        <v>6.04</v>
      </c>
      <c r="B45" s="78" t="s">
        <v>109</v>
      </c>
      <c r="C45" s="20" t="s">
        <v>87</v>
      </c>
      <c r="D45" s="72">
        <v>6.32</v>
      </c>
      <c r="E45" s="22" t="s">
        <v>102</v>
      </c>
      <c r="F45" s="73">
        <v>1</v>
      </c>
      <c r="G45" s="36"/>
      <c r="H45" s="36"/>
      <c r="I45" s="21" t="s">
        <v>40</v>
      </c>
      <c r="J45" s="24">
        <f>IF(I45="Less(-)",-1,1)</f>
        <v>1</v>
      </c>
      <c r="K45" s="25" t="s">
        <v>65</v>
      </c>
      <c r="L45" s="25" t="s">
        <v>7</v>
      </c>
      <c r="M45" s="71"/>
      <c r="N45" s="37"/>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9">
        <f>total_amount_ba($B$2,$D$2,D45,F45,J45,K45,M45)</f>
        <v>0</v>
      </c>
      <c r="BB45" s="69">
        <f>BA45+SUM(N45:AZ45)</f>
        <v>0</v>
      </c>
      <c r="BC45" s="32" t="str">
        <f>SpellNumber(L45,BB45)</f>
        <v>INR Zero Only</v>
      </c>
      <c r="IE45" s="34">
        <v>1.01</v>
      </c>
      <c r="IF45" s="34" t="s">
        <v>41</v>
      </c>
      <c r="IG45" s="34" t="s">
        <v>36</v>
      </c>
      <c r="IH45" s="34">
        <v>123.223</v>
      </c>
      <c r="II45" s="34" t="s">
        <v>39</v>
      </c>
    </row>
    <row r="46" spans="1:243" s="33" customFormat="1" ht="18.75" customHeight="1">
      <c r="A46" s="19">
        <v>6.05</v>
      </c>
      <c r="B46" s="79" t="s">
        <v>110</v>
      </c>
      <c r="C46" s="20" t="s">
        <v>88</v>
      </c>
      <c r="D46" s="72">
        <v>1925</v>
      </c>
      <c r="E46" s="22" t="s">
        <v>39</v>
      </c>
      <c r="F46" s="73">
        <v>1</v>
      </c>
      <c r="G46" s="36"/>
      <c r="H46" s="36"/>
      <c r="I46" s="21" t="s">
        <v>40</v>
      </c>
      <c r="J46" s="24">
        <f>IF(I46="Less(-)",-1,1)</f>
        <v>1</v>
      </c>
      <c r="K46" s="25" t="s">
        <v>65</v>
      </c>
      <c r="L46" s="25" t="s">
        <v>7</v>
      </c>
      <c r="M46" s="71"/>
      <c r="N46" s="37"/>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1"/>
      <c r="AV46" s="40"/>
      <c r="AW46" s="40"/>
      <c r="AX46" s="40"/>
      <c r="AY46" s="40"/>
      <c r="AZ46" s="40"/>
      <c r="BA46" s="69">
        <f>total_amount_ba($B$2,$D$2,D46,F46,J46,K46,M46)</f>
        <v>0</v>
      </c>
      <c r="BB46" s="69">
        <f>BA46+SUM(N46:AZ46)</f>
        <v>0</v>
      </c>
      <c r="BC46" s="32" t="str">
        <f>SpellNumber(L46,BB46)</f>
        <v>INR Zero Only</v>
      </c>
      <c r="IE46" s="34">
        <v>1.02</v>
      </c>
      <c r="IF46" s="34" t="s">
        <v>43</v>
      </c>
      <c r="IG46" s="34" t="s">
        <v>44</v>
      </c>
      <c r="IH46" s="34">
        <v>213</v>
      </c>
      <c r="II46" s="34" t="s">
        <v>39</v>
      </c>
    </row>
    <row r="47" spans="1:243" s="33" customFormat="1" ht="18.75" customHeight="1">
      <c r="A47" s="19">
        <v>7</v>
      </c>
      <c r="B47" s="80" t="s">
        <v>116</v>
      </c>
      <c r="C47" s="20" t="s">
        <v>89</v>
      </c>
      <c r="D47" s="21"/>
      <c r="E47" s="22"/>
      <c r="F47" s="21"/>
      <c r="G47" s="23"/>
      <c r="H47" s="23"/>
      <c r="I47" s="21"/>
      <c r="J47" s="24"/>
      <c r="K47" s="25"/>
      <c r="L47" s="25"/>
      <c r="M47" s="26"/>
      <c r="N47" s="27"/>
      <c r="O47" s="27"/>
      <c r="P47" s="28"/>
      <c r="Q47" s="27"/>
      <c r="R47" s="27"/>
      <c r="S47" s="29"/>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30"/>
      <c r="BB47" s="31"/>
      <c r="BC47" s="32"/>
      <c r="IE47" s="34">
        <v>1</v>
      </c>
      <c r="IF47" s="34" t="s">
        <v>35</v>
      </c>
      <c r="IG47" s="34" t="s">
        <v>36</v>
      </c>
      <c r="IH47" s="34">
        <v>10</v>
      </c>
      <c r="II47" s="34" t="s">
        <v>37</v>
      </c>
    </row>
    <row r="48" spans="1:243" s="33" customFormat="1" ht="18.75" customHeight="1">
      <c r="A48" s="19">
        <v>7.01</v>
      </c>
      <c r="B48" s="78" t="s">
        <v>105</v>
      </c>
      <c r="C48" s="20" t="s">
        <v>90</v>
      </c>
      <c r="D48" s="72">
        <v>30</v>
      </c>
      <c r="E48" s="22" t="s">
        <v>39</v>
      </c>
      <c r="F48" s="73">
        <v>1</v>
      </c>
      <c r="G48" s="36"/>
      <c r="H48" s="23"/>
      <c r="I48" s="21" t="s">
        <v>40</v>
      </c>
      <c r="J48" s="24">
        <f aca="true" t="shared" si="1" ref="J48:J53">IF(I48="Less(-)",-1,1)</f>
        <v>1</v>
      </c>
      <c r="K48" s="25" t="s">
        <v>65</v>
      </c>
      <c r="L48" s="25" t="s">
        <v>7</v>
      </c>
      <c r="M48" s="71"/>
      <c r="N48" s="37"/>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9">
        <f aca="true" t="shared" si="2" ref="BA48:BA53">total_amount_ba($B$2,$D$2,D48,F48,J48,K48,M48)</f>
        <v>0</v>
      </c>
      <c r="BB48" s="69">
        <f aca="true" t="shared" si="3" ref="BB48:BB53">BA48+SUM(N48:AZ48)</f>
        <v>0</v>
      </c>
      <c r="BC48" s="32" t="str">
        <f aca="true" t="shared" si="4" ref="BC48:BC53">SpellNumber(L48,BB48)</f>
        <v>INR Zero Only</v>
      </c>
      <c r="IE48" s="34">
        <v>1.01</v>
      </c>
      <c r="IF48" s="34" t="s">
        <v>41</v>
      </c>
      <c r="IG48" s="34" t="s">
        <v>36</v>
      </c>
      <c r="IH48" s="34">
        <v>123.223</v>
      </c>
      <c r="II48" s="34" t="s">
        <v>39</v>
      </c>
    </row>
    <row r="49" spans="1:243" s="33" customFormat="1" ht="18.75" customHeight="1">
      <c r="A49" s="19">
        <v>7.02</v>
      </c>
      <c r="B49" s="78" t="s">
        <v>106</v>
      </c>
      <c r="C49" s="20" t="s">
        <v>91</v>
      </c>
      <c r="D49" s="72">
        <v>6</v>
      </c>
      <c r="E49" s="22" t="s">
        <v>39</v>
      </c>
      <c r="F49" s="73">
        <v>1</v>
      </c>
      <c r="G49" s="36"/>
      <c r="H49" s="36"/>
      <c r="I49" s="21" t="s">
        <v>40</v>
      </c>
      <c r="J49" s="24">
        <f t="shared" si="1"/>
        <v>1</v>
      </c>
      <c r="K49" s="25" t="s">
        <v>65</v>
      </c>
      <c r="L49" s="25" t="s">
        <v>7</v>
      </c>
      <c r="M49" s="71"/>
      <c r="N49" s="37"/>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9">
        <f t="shared" si="2"/>
        <v>0</v>
      </c>
      <c r="BB49" s="69">
        <f t="shared" si="3"/>
        <v>0</v>
      </c>
      <c r="BC49" s="32" t="str">
        <f t="shared" si="4"/>
        <v>INR Zero Only</v>
      </c>
      <c r="IE49" s="34">
        <v>1.02</v>
      </c>
      <c r="IF49" s="34" t="s">
        <v>43</v>
      </c>
      <c r="IG49" s="34" t="s">
        <v>44</v>
      </c>
      <c r="IH49" s="34">
        <v>213</v>
      </c>
      <c r="II49" s="34" t="s">
        <v>39</v>
      </c>
    </row>
    <row r="50" spans="1:243" s="33" customFormat="1" ht="18.75" customHeight="1">
      <c r="A50" s="19">
        <v>7.03</v>
      </c>
      <c r="B50" s="78" t="s">
        <v>107</v>
      </c>
      <c r="C50" s="20" t="s">
        <v>92</v>
      </c>
      <c r="D50" s="72">
        <v>7</v>
      </c>
      <c r="E50" s="22" t="s">
        <v>39</v>
      </c>
      <c r="F50" s="73">
        <v>1</v>
      </c>
      <c r="G50" s="36"/>
      <c r="H50" s="36"/>
      <c r="I50" s="21" t="s">
        <v>40</v>
      </c>
      <c r="J50" s="24">
        <f t="shared" si="1"/>
        <v>1</v>
      </c>
      <c r="K50" s="25" t="s">
        <v>65</v>
      </c>
      <c r="L50" s="25" t="s">
        <v>7</v>
      </c>
      <c r="M50" s="71"/>
      <c r="N50" s="37"/>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9">
        <f t="shared" si="2"/>
        <v>0</v>
      </c>
      <c r="BB50" s="69">
        <f t="shared" si="3"/>
        <v>0</v>
      </c>
      <c r="BC50" s="32" t="str">
        <f t="shared" si="4"/>
        <v>INR Zero Only</v>
      </c>
      <c r="IE50" s="34">
        <v>2</v>
      </c>
      <c r="IF50" s="34" t="s">
        <v>35</v>
      </c>
      <c r="IG50" s="34" t="s">
        <v>46</v>
      </c>
      <c r="IH50" s="34">
        <v>10</v>
      </c>
      <c r="II50" s="34" t="s">
        <v>39</v>
      </c>
    </row>
    <row r="51" spans="1:243" s="33" customFormat="1" ht="18.75" customHeight="1">
      <c r="A51" s="19">
        <v>7.04</v>
      </c>
      <c r="B51" s="78" t="s">
        <v>108</v>
      </c>
      <c r="C51" s="20" t="s">
        <v>93</v>
      </c>
      <c r="D51" s="72">
        <v>74.995</v>
      </c>
      <c r="E51" s="22" t="s">
        <v>102</v>
      </c>
      <c r="F51" s="73">
        <v>1</v>
      </c>
      <c r="G51" s="36"/>
      <c r="H51" s="36"/>
      <c r="I51" s="21" t="s">
        <v>40</v>
      </c>
      <c r="J51" s="24">
        <f t="shared" si="1"/>
        <v>1</v>
      </c>
      <c r="K51" s="25" t="s">
        <v>65</v>
      </c>
      <c r="L51" s="25" t="s">
        <v>7</v>
      </c>
      <c r="M51" s="71"/>
      <c r="N51" s="37"/>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9">
        <f t="shared" si="2"/>
        <v>0</v>
      </c>
      <c r="BB51" s="69">
        <f t="shared" si="3"/>
        <v>0</v>
      </c>
      <c r="BC51" s="32" t="str">
        <f t="shared" si="4"/>
        <v>INR Zero Only</v>
      </c>
      <c r="IE51" s="34">
        <v>3</v>
      </c>
      <c r="IF51" s="34" t="s">
        <v>48</v>
      </c>
      <c r="IG51" s="34" t="s">
        <v>49</v>
      </c>
      <c r="IH51" s="34">
        <v>10</v>
      </c>
      <c r="II51" s="34" t="s">
        <v>39</v>
      </c>
    </row>
    <row r="52" spans="1:243" s="33" customFormat="1" ht="18.75" customHeight="1">
      <c r="A52" s="19">
        <v>7.05</v>
      </c>
      <c r="B52" s="78" t="s">
        <v>109</v>
      </c>
      <c r="C52" s="20" t="s">
        <v>94</v>
      </c>
      <c r="D52" s="72">
        <v>70.2</v>
      </c>
      <c r="E52" s="22" t="s">
        <v>102</v>
      </c>
      <c r="F52" s="73">
        <v>1</v>
      </c>
      <c r="G52" s="36"/>
      <c r="H52" s="36"/>
      <c r="I52" s="21" t="s">
        <v>40</v>
      </c>
      <c r="J52" s="24">
        <f t="shared" si="1"/>
        <v>1</v>
      </c>
      <c r="K52" s="25" t="s">
        <v>65</v>
      </c>
      <c r="L52" s="25" t="s">
        <v>7</v>
      </c>
      <c r="M52" s="71"/>
      <c r="N52" s="37"/>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9">
        <f t="shared" si="2"/>
        <v>0</v>
      </c>
      <c r="BB52" s="69">
        <f t="shared" si="3"/>
        <v>0</v>
      </c>
      <c r="BC52" s="32" t="str">
        <f t="shared" si="4"/>
        <v>INR Zero Only</v>
      </c>
      <c r="IE52" s="34">
        <v>1.01</v>
      </c>
      <c r="IF52" s="34" t="s">
        <v>41</v>
      </c>
      <c r="IG52" s="34" t="s">
        <v>36</v>
      </c>
      <c r="IH52" s="34">
        <v>123.223</v>
      </c>
      <c r="II52" s="34" t="s">
        <v>39</v>
      </c>
    </row>
    <row r="53" spans="1:243" s="33" customFormat="1" ht="18.75" customHeight="1">
      <c r="A53" s="19">
        <v>7.06</v>
      </c>
      <c r="B53" s="79" t="s">
        <v>110</v>
      </c>
      <c r="C53" s="20" t="s">
        <v>95</v>
      </c>
      <c r="D53" s="72">
        <v>2360</v>
      </c>
      <c r="E53" s="22" t="s">
        <v>39</v>
      </c>
      <c r="F53" s="73">
        <v>1</v>
      </c>
      <c r="G53" s="36"/>
      <c r="H53" s="36"/>
      <c r="I53" s="21" t="s">
        <v>40</v>
      </c>
      <c r="J53" s="24">
        <f t="shared" si="1"/>
        <v>1</v>
      </c>
      <c r="K53" s="25" t="s">
        <v>65</v>
      </c>
      <c r="L53" s="25" t="s">
        <v>7</v>
      </c>
      <c r="M53" s="71"/>
      <c r="N53" s="37"/>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1"/>
      <c r="AV53" s="40"/>
      <c r="AW53" s="40"/>
      <c r="AX53" s="40"/>
      <c r="AY53" s="40"/>
      <c r="AZ53" s="40"/>
      <c r="BA53" s="69">
        <f t="shared" si="2"/>
        <v>0</v>
      </c>
      <c r="BB53" s="69">
        <f t="shared" si="3"/>
        <v>0</v>
      </c>
      <c r="BC53" s="32" t="str">
        <f t="shared" si="4"/>
        <v>INR Zero Only</v>
      </c>
      <c r="IE53" s="34">
        <v>1.02</v>
      </c>
      <c r="IF53" s="34" t="s">
        <v>43</v>
      </c>
      <c r="IG53" s="34" t="s">
        <v>44</v>
      </c>
      <c r="IH53" s="34">
        <v>213</v>
      </c>
      <c r="II53" s="34" t="s">
        <v>39</v>
      </c>
    </row>
    <row r="54" spans="1:243" s="33" customFormat="1" ht="18.75" customHeight="1">
      <c r="A54" s="19">
        <v>8</v>
      </c>
      <c r="B54" s="80" t="s">
        <v>117</v>
      </c>
      <c r="C54" s="20" t="s">
        <v>96</v>
      </c>
      <c r="D54" s="21"/>
      <c r="E54" s="22"/>
      <c r="F54" s="21"/>
      <c r="G54" s="23"/>
      <c r="H54" s="23"/>
      <c r="I54" s="21"/>
      <c r="J54" s="24"/>
      <c r="K54" s="25"/>
      <c r="L54" s="25"/>
      <c r="M54" s="26"/>
      <c r="N54" s="27"/>
      <c r="O54" s="27"/>
      <c r="P54" s="28"/>
      <c r="Q54" s="27"/>
      <c r="R54" s="27"/>
      <c r="S54" s="29"/>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30"/>
      <c r="BB54" s="31"/>
      <c r="BC54" s="32"/>
      <c r="IE54" s="34">
        <v>1</v>
      </c>
      <c r="IF54" s="34" t="s">
        <v>35</v>
      </c>
      <c r="IG54" s="34" t="s">
        <v>36</v>
      </c>
      <c r="IH54" s="34">
        <v>10</v>
      </c>
      <c r="II54" s="34" t="s">
        <v>37</v>
      </c>
    </row>
    <row r="55" spans="1:243" s="33" customFormat="1" ht="18.75" customHeight="1">
      <c r="A55" s="19">
        <v>8.01</v>
      </c>
      <c r="B55" s="78" t="s">
        <v>105</v>
      </c>
      <c r="C55" s="20" t="s">
        <v>97</v>
      </c>
      <c r="D55" s="72">
        <v>16</v>
      </c>
      <c r="E55" s="22" t="s">
        <v>39</v>
      </c>
      <c r="F55" s="73">
        <v>1</v>
      </c>
      <c r="G55" s="36"/>
      <c r="H55" s="23"/>
      <c r="I55" s="21" t="s">
        <v>40</v>
      </c>
      <c r="J55" s="24">
        <f>IF(I55="Less(-)",-1,1)</f>
        <v>1</v>
      </c>
      <c r="K55" s="25" t="s">
        <v>65</v>
      </c>
      <c r="L55" s="25" t="s">
        <v>7</v>
      </c>
      <c r="M55" s="71"/>
      <c r="N55" s="37"/>
      <c r="O55" s="37"/>
      <c r="P55" s="38"/>
      <c r="Q55" s="37"/>
      <c r="R55" s="37"/>
      <c r="S55" s="39"/>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9">
        <f>total_amount_ba($B$2,$D$2,D55,F55,J55,K55,M55)</f>
        <v>0</v>
      </c>
      <c r="BB55" s="69">
        <f>BA55+SUM(N55:AZ55)</f>
        <v>0</v>
      </c>
      <c r="BC55" s="32" t="str">
        <f>SpellNumber(L55,BB55)</f>
        <v>INR Zero Only</v>
      </c>
      <c r="IE55" s="34">
        <v>1.01</v>
      </c>
      <c r="IF55" s="34" t="s">
        <v>41</v>
      </c>
      <c r="IG55" s="34" t="s">
        <v>36</v>
      </c>
      <c r="IH55" s="34">
        <v>123.223</v>
      </c>
      <c r="II55" s="34" t="s">
        <v>39</v>
      </c>
    </row>
    <row r="56" spans="1:243" s="33" customFormat="1" ht="18.75" customHeight="1">
      <c r="A56" s="19">
        <v>8.02</v>
      </c>
      <c r="B56" s="78" t="s">
        <v>106</v>
      </c>
      <c r="C56" s="20" t="s">
        <v>98</v>
      </c>
      <c r="D56" s="72">
        <v>6</v>
      </c>
      <c r="E56" s="22" t="s">
        <v>39</v>
      </c>
      <c r="F56" s="73">
        <v>1</v>
      </c>
      <c r="G56" s="36"/>
      <c r="H56" s="36"/>
      <c r="I56" s="21" t="s">
        <v>40</v>
      </c>
      <c r="J56" s="24">
        <f>IF(I56="Less(-)",-1,1)</f>
        <v>1</v>
      </c>
      <c r="K56" s="25" t="s">
        <v>65</v>
      </c>
      <c r="L56" s="25" t="s">
        <v>7</v>
      </c>
      <c r="M56" s="71"/>
      <c r="N56" s="37"/>
      <c r="O56" s="37"/>
      <c r="P56" s="38"/>
      <c r="Q56" s="37"/>
      <c r="R56" s="37"/>
      <c r="S56" s="39"/>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9">
        <f>total_amount_ba($B$2,$D$2,D56,F56,J56,K56,M56)</f>
        <v>0</v>
      </c>
      <c r="BB56" s="69">
        <f>BA56+SUM(N56:AZ56)</f>
        <v>0</v>
      </c>
      <c r="BC56" s="32" t="str">
        <f>SpellNumber(L56,BB56)</f>
        <v>INR Zero Only</v>
      </c>
      <c r="IE56" s="34">
        <v>1.02</v>
      </c>
      <c r="IF56" s="34" t="s">
        <v>43</v>
      </c>
      <c r="IG56" s="34" t="s">
        <v>44</v>
      </c>
      <c r="IH56" s="34">
        <v>213</v>
      </c>
      <c r="II56" s="34" t="s">
        <v>39</v>
      </c>
    </row>
    <row r="57" spans="1:243" s="33" customFormat="1" ht="18.75" customHeight="1">
      <c r="A57" s="19">
        <v>8.03</v>
      </c>
      <c r="B57" s="78" t="s">
        <v>118</v>
      </c>
      <c r="C57" s="20" t="s">
        <v>99</v>
      </c>
      <c r="D57" s="72">
        <v>25.95</v>
      </c>
      <c r="E57" s="22" t="s">
        <v>102</v>
      </c>
      <c r="F57" s="73">
        <v>1</v>
      </c>
      <c r="G57" s="36"/>
      <c r="H57" s="36"/>
      <c r="I57" s="21" t="s">
        <v>40</v>
      </c>
      <c r="J57" s="24">
        <f>IF(I57="Less(-)",-1,1)</f>
        <v>1</v>
      </c>
      <c r="K57" s="25" t="s">
        <v>65</v>
      </c>
      <c r="L57" s="25" t="s">
        <v>7</v>
      </c>
      <c r="M57" s="71"/>
      <c r="N57" s="37"/>
      <c r="O57" s="37"/>
      <c r="P57" s="38"/>
      <c r="Q57" s="37"/>
      <c r="R57" s="37"/>
      <c r="S57" s="39"/>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9">
        <f>total_amount_ba($B$2,$D$2,D57,F57,J57,K57,M57)</f>
        <v>0</v>
      </c>
      <c r="BB57" s="69">
        <f>BA57+SUM(N57:AZ57)</f>
        <v>0</v>
      </c>
      <c r="BC57" s="32" t="str">
        <f>SpellNumber(L57,BB57)</f>
        <v>INR Zero Only</v>
      </c>
      <c r="IE57" s="34">
        <v>3</v>
      </c>
      <c r="IF57" s="34" t="s">
        <v>48</v>
      </c>
      <c r="IG57" s="34" t="s">
        <v>49</v>
      </c>
      <c r="IH57" s="34">
        <v>10</v>
      </c>
      <c r="II57" s="34" t="s">
        <v>39</v>
      </c>
    </row>
    <row r="58" spans="1:243" s="33" customFormat="1" ht="18.75" customHeight="1">
      <c r="A58" s="19">
        <v>8.04</v>
      </c>
      <c r="B58" s="78" t="s">
        <v>109</v>
      </c>
      <c r="C58" s="20" t="s">
        <v>100</v>
      </c>
      <c r="D58" s="72">
        <v>3.1</v>
      </c>
      <c r="E58" s="22" t="s">
        <v>103</v>
      </c>
      <c r="F58" s="73">
        <v>1</v>
      </c>
      <c r="G58" s="36"/>
      <c r="H58" s="36"/>
      <c r="I58" s="21" t="s">
        <v>40</v>
      </c>
      <c r="J58" s="24">
        <f>IF(I58="Less(-)",-1,1)</f>
        <v>1</v>
      </c>
      <c r="K58" s="25" t="s">
        <v>65</v>
      </c>
      <c r="L58" s="25" t="s">
        <v>7</v>
      </c>
      <c r="M58" s="71"/>
      <c r="N58" s="37"/>
      <c r="O58" s="37"/>
      <c r="P58" s="38"/>
      <c r="Q58" s="37"/>
      <c r="R58" s="37"/>
      <c r="S58" s="39"/>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9">
        <f>total_amount_ba($B$2,$D$2,D58,F58,J58,K58,M58)</f>
        <v>0</v>
      </c>
      <c r="BB58" s="69">
        <f>BA58+SUM(N58:AZ58)</f>
        <v>0</v>
      </c>
      <c r="BC58" s="32" t="str">
        <f>SpellNumber(L58,BB58)</f>
        <v>INR Zero Only</v>
      </c>
      <c r="IE58" s="34">
        <v>1.01</v>
      </c>
      <c r="IF58" s="34" t="s">
        <v>41</v>
      </c>
      <c r="IG58" s="34" t="s">
        <v>36</v>
      </c>
      <c r="IH58" s="34">
        <v>123.223</v>
      </c>
      <c r="II58" s="34" t="s">
        <v>39</v>
      </c>
    </row>
    <row r="59" spans="1:243" s="33" customFormat="1" ht="18.75" customHeight="1">
      <c r="A59" s="19">
        <v>8.05</v>
      </c>
      <c r="B59" s="79" t="s">
        <v>110</v>
      </c>
      <c r="C59" s="20" t="s">
        <v>101</v>
      </c>
      <c r="D59" s="72">
        <v>1208</v>
      </c>
      <c r="E59" s="22" t="s">
        <v>39</v>
      </c>
      <c r="F59" s="73">
        <v>1</v>
      </c>
      <c r="G59" s="36"/>
      <c r="H59" s="36"/>
      <c r="I59" s="21" t="s">
        <v>40</v>
      </c>
      <c r="J59" s="24">
        <f>IF(I59="Less(-)",-1,1)</f>
        <v>1</v>
      </c>
      <c r="K59" s="25" t="s">
        <v>65</v>
      </c>
      <c r="L59" s="25" t="s">
        <v>7</v>
      </c>
      <c r="M59" s="71"/>
      <c r="N59" s="37"/>
      <c r="O59" s="37"/>
      <c r="P59" s="38"/>
      <c r="Q59" s="37"/>
      <c r="R59" s="37"/>
      <c r="S59" s="39"/>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1"/>
      <c r="AV59" s="40"/>
      <c r="AW59" s="40"/>
      <c r="AX59" s="40"/>
      <c r="AY59" s="40"/>
      <c r="AZ59" s="40"/>
      <c r="BA59" s="69">
        <f>total_amount_ba($B$2,$D$2,D59,F59,J59,K59,M59)</f>
        <v>0</v>
      </c>
      <c r="BB59" s="69">
        <f>BA59+SUM(N59:AZ59)</f>
        <v>0</v>
      </c>
      <c r="BC59" s="32" t="str">
        <f>SpellNumber(L59,BB59)</f>
        <v>INR Zero Only</v>
      </c>
      <c r="IE59" s="34">
        <v>1.02</v>
      </c>
      <c r="IF59" s="34" t="s">
        <v>43</v>
      </c>
      <c r="IG59" s="34" t="s">
        <v>44</v>
      </c>
      <c r="IH59" s="34">
        <v>213</v>
      </c>
      <c r="II59" s="34" t="s">
        <v>39</v>
      </c>
    </row>
    <row r="60" spans="1:243" s="33" customFormat="1" ht="33" customHeight="1">
      <c r="A60" s="43" t="s">
        <v>63</v>
      </c>
      <c r="B60" s="44"/>
      <c r="C60" s="45"/>
      <c r="D60" s="46"/>
      <c r="E60" s="46"/>
      <c r="F60" s="46"/>
      <c r="G60" s="46"/>
      <c r="H60" s="47"/>
      <c r="I60" s="47"/>
      <c r="J60" s="47"/>
      <c r="K60" s="47"/>
      <c r="L60" s="48"/>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70">
        <f>SUM(BA13:BA22)</f>
        <v>0</v>
      </c>
      <c r="BB60" s="70">
        <f>SUM(BB13:BB22)</f>
        <v>0</v>
      </c>
      <c r="BC60" s="32" t="str">
        <f>SpellNumber($E$2,BB60)</f>
        <v>INR Zero Only</v>
      </c>
      <c r="IE60" s="34">
        <v>4</v>
      </c>
      <c r="IF60" s="34" t="s">
        <v>43</v>
      </c>
      <c r="IG60" s="34" t="s">
        <v>62</v>
      </c>
      <c r="IH60" s="34">
        <v>10</v>
      </c>
      <c r="II60" s="34" t="s">
        <v>39</v>
      </c>
    </row>
    <row r="61" spans="1:243" s="59" customFormat="1" ht="18" customHeight="1" hidden="1">
      <c r="A61" s="44" t="s">
        <v>67</v>
      </c>
      <c r="B61" s="50"/>
      <c r="C61" s="51"/>
      <c r="D61" s="52"/>
      <c r="E61" s="53" t="s">
        <v>64</v>
      </c>
      <c r="F61" s="66"/>
      <c r="G61" s="54"/>
      <c r="H61" s="55"/>
      <c r="I61" s="55"/>
      <c r="J61" s="55"/>
      <c r="K61" s="56"/>
      <c r="L61" s="57"/>
      <c r="M61" s="58"/>
      <c r="O61" s="33"/>
      <c r="P61" s="33"/>
      <c r="Q61" s="33"/>
      <c r="R61" s="33"/>
      <c r="S61" s="33"/>
      <c r="BA61" s="64">
        <f>IF(ISBLANK(F61),0,IF(E61="Excess (+)",ROUND(BA60+(BA60*F61),2),IF(E61="Less (-)",ROUND(BA60+(BA60*F61*(-1)),2),0)))</f>
        <v>0</v>
      </c>
      <c r="BB61" s="65">
        <f>ROUND(BA61,0)</f>
        <v>0</v>
      </c>
      <c r="BC61" s="32" t="str">
        <f>SpellNumber(L61,BB61)</f>
        <v> Zero Only</v>
      </c>
      <c r="IE61" s="60"/>
      <c r="IF61" s="60"/>
      <c r="IG61" s="60"/>
      <c r="IH61" s="60"/>
      <c r="II61" s="60"/>
    </row>
    <row r="62" spans="1:243" s="59" customFormat="1" ht="51" customHeight="1">
      <c r="A62" s="43" t="s">
        <v>66</v>
      </c>
      <c r="B62" s="43"/>
      <c r="C62" s="84" t="str">
        <f>SpellNumber($E$2,BB60)</f>
        <v>INR Zero Only</v>
      </c>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6"/>
      <c r="IE62" s="60"/>
      <c r="IF62" s="60"/>
      <c r="IG62" s="60"/>
      <c r="IH62" s="60"/>
      <c r="II62" s="60"/>
    </row>
    <row r="63" spans="3:243" s="14" customFormat="1" ht="14.25">
      <c r="C63" s="61"/>
      <c r="D63" s="61"/>
      <c r="E63" s="61"/>
      <c r="F63" s="61"/>
      <c r="G63" s="61"/>
      <c r="H63" s="61"/>
      <c r="I63" s="61"/>
      <c r="J63" s="61"/>
      <c r="K63" s="61"/>
      <c r="L63" s="61"/>
      <c r="M63" s="61"/>
      <c r="O63" s="61"/>
      <c r="BA63" s="61"/>
      <c r="BC63" s="61"/>
      <c r="IE63" s="15"/>
      <c r="IF63" s="15"/>
      <c r="IG63" s="15"/>
      <c r="IH63" s="15"/>
      <c r="II63" s="15"/>
    </row>
  </sheetData>
  <sheetProtection password="C5F8" sheet="1" selectLockedCells="1"/>
  <mergeCells count="8">
    <mergeCell ref="A9:BC9"/>
    <mergeCell ref="C62:BC62"/>
    <mergeCell ref="A1:L1"/>
    <mergeCell ref="A4:BC4"/>
    <mergeCell ref="A5:BC5"/>
    <mergeCell ref="A6:BC6"/>
    <mergeCell ref="A7:BC7"/>
    <mergeCell ref="B8:BC8"/>
  </mergeCells>
  <dataValidations count="23">
    <dataValidation type="list" allowBlank="1" showInputMessage="1" showErrorMessage="1" sqref="L13:L59">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1">
      <formula1>0</formula1>
      <formula2>99.9</formula2>
    </dataValidation>
    <dataValidation type="decimal" allowBlank="1" showInputMessage="1" showErrorMessage="1" promptTitle="Rate Entry" prompt="Please enter the Rate in Rupees for this item. " errorTitle="Invaid Entry" error="Only Numeric Values are allowed. " sqref="H22 H2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6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1">
      <formula1>IF(ISBLANK(F61),$A$3:$C$3,$B$3:$C$3)</formula1>
    </dataValidation>
    <dataValidation type="decimal" allowBlank="1" showInputMessage="1" showErrorMessage="1" promptTitle="Rate Entry" prompt="Please enter the Basic Price in Rupees for this item. " errorTitle="Invaid Entry" error="Only Numeric Values are allowed. " sqref="G22 G23:H23 G24 G13:H21 G25:H59">
      <formula1>0</formula1>
      <formula2>999999999999999</formula2>
    </dataValidation>
    <dataValidation type="list" allowBlank="1" showInputMessage="1" showErrorMessage="1" sqref="K19">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1">
      <formula1>0</formula1>
      <formula2>IF(E61&lt;&gt;"Select",99.9,0)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1">
      <formula1>IF(E61&lt;&gt;"Select",0,-1)</formula1>
      <formula2>IF(E61&lt;&gt;"Select",99.99,-1)</formula2>
    </dataValidation>
    <dataValidation type="list" allowBlank="1" showInputMessage="1" showErrorMessage="1" sqref="K13:K18 K20:K59">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48:M53 M14:M24 M26:M29 M31:M35 M37:M40 M42:M46 M55:M59">
      <formula1>0</formula1>
      <formula2>999999999999999</formula2>
    </dataValidation>
    <dataValidation allowBlank="1" showInputMessage="1" showErrorMessage="1" promptTitle="Addition / Deduction" prompt="Please Choose the correct One" sqref="J13:J59"/>
    <dataValidation type="list" showInputMessage="1" showErrorMessage="1" sqref="I13:I59">
      <formula1>"Excess(+), Less(-)"</formula1>
    </dataValidation>
    <dataValidation type="decimal" allowBlank="1" showInputMessage="1" showErrorMessage="1" errorTitle="Invalid Entry" error="Only Numeric Values are allowed. " sqref="A13:A59">
      <formula1>0</formula1>
      <formula2>999999999999999</formula2>
    </dataValidation>
    <dataValidation allowBlank="1" showInputMessage="1" showErrorMessage="1" promptTitle="Itemcode/Make" prompt="Please enter text" sqref="C13:C59"/>
    <dataValidation type="decimal" allowBlank="1" showInputMessage="1" showErrorMessage="1" promptTitle="Rate Entry" prompt="Please enter the Other Taxes2 in Rupees for this item. " errorTitle="Invaid Entry" error="Only Numeric Values are allowed. " sqref="N13:O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9">
      <formula1>0</formula1>
      <formula2>999999999999999</formula2>
    </dataValidation>
    <dataValidation allowBlank="1" showInputMessage="1" showErrorMessage="1" promptTitle="Units" prompt="Please enter Units in text" sqref="E13:E59"/>
    <dataValidation type="decimal" allowBlank="1" showInputMessage="1" showErrorMessage="1" promptTitle="Quantity" prompt="Please enter the Quantity for this item. " errorTitle="Invalid Entry" error="Only Numeric Values are allowed. " sqref="D13:D59 F13:F5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3" t="s">
        <v>2</v>
      </c>
      <c r="F6" s="93"/>
      <c r="G6" s="93"/>
      <c r="H6" s="93"/>
      <c r="I6" s="93"/>
      <c r="J6" s="93"/>
      <c r="K6" s="93"/>
    </row>
    <row r="7" spans="5:11" ht="14.25">
      <c r="E7" s="93"/>
      <c r="F7" s="93"/>
      <c r="G7" s="93"/>
      <c r="H7" s="93"/>
      <c r="I7" s="93"/>
      <c r="J7" s="93"/>
      <c r="K7" s="93"/>
    </row>
    <row r="8" spans="5:11" ht="14.25">
      <c r="E8" s="93"/>
      <c r="F8" s="93"/>
      <c r="G8" s="93"/>
      <c r="H8" s="93"/>
      <c r="I8" s="93"/>
      <c r="J8" s="93"/>
      <c r="K8" s="93"/>
    </row>
    <row r="9" spans="5:11" ht="14.25">
      <c r="E9" s="93"/>
      <c r="F9" s="93"/>
      <c r="G9" s="93"/>
      <c r="H9" s="93"/>
      <c r="I9" s="93"/>
      <c r="J9" s="93"/>
      <c r="K9" s="93"/>
    </row>
    <row r="10" spans="5:11" ht="14.25">
      <c r="E10" s="93"/>
      <c r="F10" s="93"/>
      <c r="G10" s="93"/>
      <c r="H10" s="93"/>
      <c r="I10" s="93"/>
      <c r="J10" s="93"/>
      <c r="K10" s="93"/>
    </row>
    <row r="11" spans="5:11" ht="14.25">
      <c r="E11" s="93"/>
      <c r="F11" s="93"/>
      <c r="G11" s="93"/>
      <c r="H11" s="93"/>
      <c r="I11" s="93"/>
      <c r="J11" s="93"/>
      <c r="K11" s="93"/>
    </row>
    <row r="12" spans="5:11" ht="14.25">
      <c r="E12" s="93"/>
      <c r="F12" s="93"/>
      <c r="G12" s="93"/>
      <c r="H12" s="93"/>
      <c r="I12" s="93"/>
      <c r="J12" s="93"/>
      <c r="K12" s="93"/>
    </row>
    <row r="13" spans="5:11" ht="14.25">
      <c r="E13" s="93"/>
      <c r="F13" s="93"/>
      <c r="G13" s="93"/>
      <c r="H13" s="93"/>
      <c r="I13" s="93"/>
      <c r="J13" s="93"/>
      <c r="K13" s="93"/>
    </row>
    <row r="14" spans="5:11" ht="14.2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VICTUS</cp:lastModifiedBy>
  <cp:lastPrinted>2014-12-11T06:40:55Z</cp:lastPrinted>
  <dcterms:created xsi:type="dcterms:W3CDTF">2009-01-30T06:42:42Z</dcterms:created>
  <dcterms:modified xsi:type="dcterms:W3CDTF">2024-08-01T09:00:48Z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